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35" tabRatio="629" activeTab="0"/>
  </bookViews>
  <sheets>
    <sheet name="Pagina 1" sheetId="1" r:id="rId1"/>
    <sheet name="Pagina 2.1" sheetId="2" r:id="rId2"/>
    <sheet name="Pagina 2.2" sheetId="3" r:id="rId3"/>
    <sheet name="Pagina 2.3" sheetId="4" r:id="rId4"/>
    <sheet name="Pagina2.4" sheetId="5" r:id="rId5"/>
    <sheet name="Pagina 3" sheetId="6" r:id="rId6"/>
    <sheet name="Pagina 4" sheetId="7" r:id="rId7"/>
    <sheet name="Pagina 6" sheetId="8" r:id="rId8"/>
    <sheet name="Pagina 7" sheetId="9" r:id="rId9"/>
    <sheet name="Pagina 8" sheetId="10" r:id="rId10"/>
  </sheets>
  <definedNames/>
  <calcPr fullCalcOnLoad="1"/>
</workbook>
</file>

<file path=xl/sharedStrings.xml><?xml version="1.0" encoding="utf-8"?>
<sst xmlns="http://schemas.openxmlformats.org/spreadsheetml/2006/main" count="493" uniqueCount="401">
  <si>
    <t>DENOMINACION</t>
  </si>
  <si>
    <t xml:space="preserve">RUC </t>
  </si>
  <si>
    <t>FECHA BALANCE</t>
  </si>
  <si>
    <t>Total</t>
  </si>
  <si>
    <t>POR LA EMPRESA</t>
  </si>
  <si>
    <t>FIRMA CONTADOR PÚBLICO</t>
  </si>
  <si>
    <t>TOTAL</t>
  </si>
  <si>
    <t>PAG 1</t>
  </si>
  <si>
    <t>DENOMINACION DE LA EMPRESA:</t>
  </si>
  <si>
    <t xml:space="preserve">NATURALEZA JURÍDICA: </t>
  </si>
  <si>
    <t>RUC:</t>
  </si>
  <si>
    <t>ACTIVIDAD PRINCIPAL:</t>
  </si>
  <si>
    <t>ACT.  ACCESORIAS:</t>
  </si>
  <si>
    <t>LOCALIDAD:</t>
  </si>
  <si>
    <t>DOMICILIO:</t>
  </si>
  <si>
    <t>FAX:</t>
  </si>
  <si>
    <t>TELEFONO:</t>
  </si>
  <si>
    <t>NOMBRE</t>
  </si>
  <si>
    <t>CARGO</t>
  </si>
  <si>
    <t>VTO.MANDATO</t>
  </si>
  <si>
    <t>COMPOSICION DEL CAPITAL</t>
  </si>
  <si>
    <t>AUTORIZADO $</t>
  </si>
  <si>
    <t>SUSCRIPTO $</t>
  </si>
  <si>
    <t>INTEGRADO $</t>
  </si>
  <si>
    <t>VENTAS Y RESULTADOS DE LOS ULTIMOS TRES EJERCICIOS</t>
  </si>
  <si>
    <t>GRUPO ECONOMICO</t>
  </si>
  <si>
    <t>EMPRESAS VINCULADAS/CONTROLADAS/CONTROLANTES</t>
  </si>
  <si>
    <t>Empresas del Grupo</t>
  </si>
  <si>
    <t>Prop. Paq. Accionario</t>
  </si>
  <si>
    <t>N° RUC</t>
  </si>
  <si>
    <t>%</t>
  </si>
  <si>
    <t>ACLARACIONES:</t>
  </si>
  <si>
    <t xml:space="preserve">INFORMACIÓN ECONÓMICO FINANCIERA </t>
  </si>
  <si>
    <t>AL……..</t>
  </si>
  <si>
    <t>Materias Primas</t>
  </si>
  <si>
    <t>Mercadería de Reventa</t>
  </si>
  <si>
    <t>DETALLE DE DEUDAS FINANCIERAS EN EL PAÍS Y EN EL EXTERIOR</t>
  </si>
  <si>
    <t>ACREEDORES A CORTO PLAZO</t>
  </si>
  <si>
    <t>PRESTAMOS</t>
  </si>
  <si>
    <t>VENC.</t>
  </si>
  <si>
    <t>GARANTÍAS</t>
  </si>
  <si>
    <t>MONEDA EXTRANJERA</t>
  </si>
  <si>
    <t>TIPO DE CAMBIO</t>
  </si>
  <si>
    <t>MONEDA NAC. Y EXTR. EXPRESADA  EN M/N</t>
  </si>
  <si>
    <t>MES   AÑO</t>
  </si>
  <si>
    <t>ACREEDORES A LARGO PLAZO</t>
  </si>
  <si>
    <t>RUC</t>
  </si>
  <si>
    <t>FECHA DE BALANCE</t>
  </si>
  <si>
    <t>PAG. 6</t>
  </si>
  <si>
    <t>ESTADO DE EVOLUCIÓN DEL PATRIMONIO</t>
  </si>
  <si>
    <t>CAPITAL</t>
  </si>
  <si>
    <t>APORTES Y COMPROMISOS A CAPITALIZAR</t>
  </si>
  <si>
    <t>AJUSTES AL PATRIMONIO</t>
  </si>
  <si>
    <t>RESERVAS</t>
  </si>
  <si>
    <t>RESULTADOS ACUMULADOS</t>
  </si>
  <si>
    <t>PATRIMONIO TOTAL</t>
  </si>
  <si>
    <t>SALDOS INICIALES</t>
  </si>
  <si>
    <t>Aportes de Propietarios</t>
  </si>
  <si>
    <t>Acciones en circulacion</t>
  </si>
  <si>
    <t>Acciones Suscriptas</t>
  </si>
  <si>
    <t>Aportes de Capital en tramites</t>
  </si>
  <si>
    <t>Compromisos de suscripcion</t>
  </si>
  <si>
    <t>Deudores por suscripcion</t>
  </si>
  <si>
    <t>Primas  de emision</t>
  </si>
  <si>
    <t>Ganancias retenidas</t>
  </si>
  <si>
    <t>Reserva Legal</t>
  </si>
  <si>
    <t xml:space="preserve">Reserva a Capitalizar </t>
  </si>
  <si>
    <t xml:space="preserve">Reservas Afectadas </t>
  </si>
  <si>
    <t>Reservas Libres</t>
  </si>
  <si>
    <t>Resultados no Asignados</t>
  </si>
  <si>
    <t>SUBTOTAL</t>
  </si>
  <si>
    <t>SALDOS INICIALES MODIFICADOS</t>
  </si>
  <si>
    <t>AUMENTOS DEL APORTE DE PROPIETARIOS</t>
  </si>
  <si>
    <t>Capitalizaciones</t>
  </si>
  <si>
    <t>DISTRIBUCION DE UTILIDADES</t>
  </si>
  <si>
    <t>Dividendos:</t>
  </si>
  <si>
    <t>Acciones</t>
  </si>
  <si>
    <t>Aportes de Capital en tramite</t>
  </si>
  <si>
    <t>Efectivo</t>
  </si>
  <si>
    <t>Otras Reservas</t>
  </si>
  <si>
    <t>Dietas y otros conceptos</t>
  </si>
  <si>
    <t>DISTR. DE UTILIDADES ANTICIPADAS</t>
  </si>
  <si>
    <t>REEXPRESIONES CONTABLES</t>
  </si>
  <si>
    <t>Reexpresiones Contables</t>
  </si>
  <si>
    <t>RESULTADOS DEL EJERCICIO</t>
  </si>
  <si>
    <t>SALDOS FINALES</t>
  </si>
  <si>
    <t>Acciones a Distribuir</t>
  </si>
  <si>
    <t>Aportes de capital en tramite</t>
  </si>
  <si>
    <t>Reservas a capitalizar</t>
  </si>
  <si>
    <t>Resultados no asignados</t>
  </si>
  <si>
    <t>CUADRO DE BIENES DE USO, INTANGIBLES, INVERSIONES EN INMUEBLES - AMORTIZACIONES</t>
  </si>
  <si>
    <t>RUBROS</t>
  </si>
  <si>
    <t>VALORES DE ORIGEN Y REVALUACIONES</t>
  </si>
  <si>
    <t>AMORTIZACIONES</t>
  </si>
  <si>
    <t>VALORES NETOS</t>
  </si>
  <si>
    <t>VALORES INICIO EJERCICIO</t>
  </si>
  <si>
    <t>AUMENTOS</t>
  </si>
  <si>
    <t>DISMINUCIONES</t>
  </si>
  <si>
    <t>REVALUACIONES</t>
  </si>
  <si>
    <t>VALORES CIERRE EJERCICIO</t>
  </si>
  <si>
    <t>ACUMULADA INICIO EJERCICIO</t>
  </si>
  <si>
    <t>AJUSTES REVALUACIONES</t>
  </si>
  <si>
    <t>BAJAS EJERCICIO</t>
  </si>
  <si>
    <t>DEL EJERCICIO</t>
  </si>
  <si>
    <t>TASA</t>
  </si>
  <si>
    <t>IMPORTE</t>
  </si>
  <si>
    <t>ACUMULADA CIERRE EJERCICIO</t>
  </si>
  <si>
    <t xml:space="preserve">BIENES DE USO </t>
  </si>
  <si>
    <t>Inmuebles (tierras)</t>
  </si>
  <si>
    <t>Inmuebles (mejoras)</t>
  </si>
  <si>
    <t xml:space="preserve">Maquinas y Equipos </t>
  </si>
  <si>
    <t>Bienes Arrendados</t>
  </si>
  <si>
    <t>Instalaciones</t>
  </si>
  <si>
    <t>Otros</t>
  </si>
  <si>
    <t>Subtotal</t>
  </si>
  <si>
    <t>INTANGIBLES</t>
  </si>
  <si>
    <t>Patentes, Marcas, Licencias</t>
  </si>
  <si>
    <t xml:space="preserve">Llave </t>
  </si>
  <si>
    <t>Gastos Preoperativos</t>
  </si>
  <si>
    <t>Gastos Investigacion</t>
  </si>
  <si>
    <t xml:space="preserve">Tierras </t>
  </si>
  <si>
    <t>Mejoras</t>
  </si>
  <si>
    <t>INVERSION INM. PAÍS</t>
  </si>
  <si>
    <t>INVERSION INMUEBLE EXT.</t>
  </si>
  <si>
    <t>BIENES DE USO</t>
  </si>
  <si>
    <t>INMUEBLES, Ubicación</t>
  </si>
  <si>
    <t>Area Total</t>
  </si>
  <si>
    <t>Area Edificada</t>
  </si>
  <si>
    <t>Padron</t>
  </si>
  <si>
    <t>Valor interesado</t>
  </si>
  <si>
    <t>Valor tasacion</t>
  </si>
  <si>
    <t>Valor neto contable</t>
  </si>
  <si>
    <t>Valor Neto Fiscal</t>
  </si>
  <si>
    <t>Seguro Tipo</t>
  </si>
  <si>
    <t>Seguro Importe</t>
  </si>
  <si>
    <t>Monto Gravado</t>
  </si>
  <si>
    <t>PAG 2</t>
  </si>
  <si>
    <t>ESTADO DE SITUACION PATRIMONIAL</t>
  </si>
  <si>
    <t>Denominación de la empresa :</t>
  </si>
  <si>
    <t>al</t>
  </si>
  <si>
    <t>de</t>
  </si>
  <si>
    <t>1.  ACTIVO</t>
  </si>
  <si>
    <t>1.1 ACTIVO CORRIENTE</t>
  </si>
  <si>
    <t>1.1.1 Disponibilidades</t>
  </si>
  <si>
    <t>Caja</t>
  </si>
  <si>
    <t>U$S</t>
  </si>
  <si>
    <t>$</t>
  </si>
  <si>
    <t>Total Disponibilidades</t>
  </si>
  <si>
    <t>1.1.2 Inversiones Temporarias</t>
  </si>
  <si>
    <t>Depositos Bancarios</t>
  </si>
  <si>
    <t>Títulos y Acciones</t>
  </si>
  <si>
    <t>(menos)</t>
  </si>
  <si>
    <t>Previs.  Para desvalorizaciones</t>
  </si>
  <si>
    <t>Intereses perc. por adelantado</t>
  </si>
  <si>
    <t>Total Inversiones Temporarias</t>
  </si>
  <si>
    <t>1.1.3 Créditos por Ventas</t>
  </si>
  <si>
    <t>Deudores por Exportaciones</t>
  </si>
  <si>
    <t>Documentos a Cobrar</t>
  </si>
  <si>
    <t>Dev. Impuestos a la Exp.</t>
  </si>
  <si>
    <t>Previsión Ds.Incobrables</t>
  </si>
  <si>
    <t>Previsión Descuentos y Bonif.</t>
  </si>
  <si>
    <t>Ingresos Diferidos</t>
  </si>
  <si>
    <t>Total Créditos por Ventas</t>
  </si>
  <si>
    <t>1.1.4 Otros Créditos</t>
  </si>
  <si>
    <t>1.1.5 Bienes de Cambio</t>
  </si>
  <si>
    <t>Total Bienes de Cambio</t>
  </si>
  <si>
    <t>TOTAL ACTIVO CORRIENTE</t>
  </si>
  <si>
    <t>Anticipos Proveedores</t>
  </si>
  <si>
    <t>Empresas Vinculadas</t>
  </si>
  <si>
    <t>Depósitos en Garantía</t>
  </si>
  <si>
    <t>Pagos Adelantados</t>
  </si>
  <si>
    <t>Saldo Deudor Cta Direct. o Socios</t>
  </si>
  <si>
    <t>Impuestos Adelantados</t>
  </si>
  <si>
    <t>Prev. p/Deudores Incobrables</t>
  </si>
  <si>
    <t>Intereses perc. Por adelantado</t>
  </si>
  <si>
    <t>Total Otros Créditos</t>
  </si>
  <si>
    <t>Productos en Proceso</t>
  </si>
  <si>
    <t>Materiales y Suministros</t>
  </si>
  <si>
    <t>Hacienda. Prod. Ganad. Y Agr.</t>
  </si>
  <si>
    <t>Importaciones en Trámite</t>
  </si>
  <si>
    <t>Prev p/desvalizaciones</t>
  </si>
  <si>
    <t>1.2 ACTIVO NO CORRIENTE</t>
  </si>
  <si>
    <t>1.2.1 Créditos a Largo Plazo</t>
  </si>
  <si>
    <t>Total Créditos a Largo Plazo</t>
  </si>
  <si>
    <t>1.2.2 Bienes de Cambio No Corrientes</t>
  </si>
  <si>
    <t>Total Bienes de Cambio No Corrientes</t>
  </si>
  <si>
    <t>1.2.3 Inversiones a Largo Plazo</t>
  </si>
  <si>
    <t>Depósitos Bancarios</t>
  </si>
  <si>
    <t>Inmuebles no afectados al giro</t>
  </si>
  <si>
    <t>Valores Orig. Y revaluados s/anexo</t>
  </si>
  <si>
    <t>(menos) Amort Acumul.-</t>
  </si>
  <si>
    <t>Titulos y Acciones</t>
  </si>
  <si>
    <t>Previsión para Desvalorizaciones</t>
  </si>
  <si>
    <t>Intereses Per por Adelantado</t>
  </si>
  <si>
    <t>Total Inversiones a Largo Plazo</t>
  </si>
  <si>
    <t>1.2.4 BIENES DE USO  (Ver anexo)</t>
  </si>
  <si>
    <t>Valores Originales y Revaluados</t>
  </si>
  <si>
    <t>(menos) Amortizaciones Acum.</t>
  </si>
  <si>
    <t>Total Bienes de Uso</t>
  </si>
  <si>
    <t>1.2.5 BIENES INTANGIBLES (ver anexo)</t>
  </si>
  <si>
    <t>Patentes Marcas y Licencias</t>
  </si>
  <si>
    <t>Gastos de Investigación</t>
  </si>
  <si>
    <t>Total Intangibles</t>
  </si>
  <si>
    <t>TOTAL ACTIVO NO CORRIENTE</t>
  </si>
  <si>
    <t>TOTAL ACTIVO</t>
  </si>
  <si>
    <t>CUENTAS DE ORDEN Y CONTINGENCIAS</t>
  </si>
  <si>
    <t>2.  PASIVO</t>
  </si>
  <si>
    <t>2.1 PASIVO CORRIENTE</t>
  </si>
  <si>
    <t>2.1.1 Deudas Comerciales</t>
  </si>
  <si>
    <t>Proveedores por Importaciones</t>
  </si>
  <si>
    <t>Deudores contratos Cambio Import.</t>
  </si>
  <si>
    <t>Proveedores de Plaza</t>
  </si>
  <si>
    <t>Documentos a Pagar</t>
  </si>
  <si>
    <t>menos Int. A Vencer</t>
  </si>
  <si>
    <t>Total Deudas Comerciales</t>
  </si>
  <si>
    <t>2.1.2 Deudas Financieras</t>
  </si>
  <si>
    <t>Préstamos Bancarios</t>
  </si>
  <si>
    <t>Obligaciones</t>
  </si>
  <si>
    <t>Intereses a Pagar</t>
  </si>
  <si>
    <t>(menos) intereses a vencer</t>
  </si>
  <si>
    <t>Total Deudas Financieras</t>
  </si>
  <si>
    <t>2.1.3 Deudas Diversas</t>
  </si>
  <si>
    <t>Dividendos a Pagar</t>
  </si>
  <si>
    <t>Sueldos y Jornales a Pagar</t>
  </si>
  <si>
    <t>Acreedores por C.Sociales</t>
  </si>
  <si>
    <t>Otras Deudas</t>
  </si>
  <si>
    <t>2.1.4 Previsiones</t>
  </si>
  <si>
    <t>Indemnización por Despido</t>
  </si>
  <si>
    <t>Resp. Frente a Terceros</t>
  </si>
  <si>
    <t>Total Deudas Diversas</t>
  </si>
  <si>
    <t>Total Previsiones</t>
  </si>
  <si>
    <t>TOTAL PASIVO CORRIENTE</t>
  </si>
  <si>
    <t>2.2 PASIVO NO CORRIENTE</t>
  </si>
  <si>
    <t>2.2.1 Deudas a Largo Plazo</t>
  </si>
  <si>
    <t>2.2.2 Previsiones No Corrientes</t>
  </si>
  <si>
    <t>Comerciales</t>
  </si>
  <si>
    <t>Financieras</t>
  </si>
  <si>
    <t>Diversas</t>
  </si>
  <si>
    <t>Total Deudas a Largo Plazo</t>
  </si>
  <si>
    <t>Total Previsiones no Corrientes</t>
  </si>
  <si>
    <t>TOTAL PASIVO  NO CORRIENTE</t>
  </si>
  <si>
    <t xml:space="preserve">TOTAL PASIVO </t>
  </si>
  <si>
    <t>3 PATRIMONIO</t>
  </si>
  <si>
    <t>3.1 APORTES DE PROPIETARIOS</t>
  </si>
  <si>
    <t>Capital Suscripto</t>
  </si>
  <si>
    <t>Acciones a distribuir por Dividendos</t>
  </si>
  <si>
    <t>Saldos Accionistas/soc. Aportes Pend de Integracion</t>
  </si>
  <si>
    <t>3.2 APORTES Y COMPROMISOS A CAPITALIZAR</t>
  </si>
  <si>
    <t>Capital Integrado en Trámite de Ampliación</t>
  </si>
  <si>
    <t>Capital Suscripto en trámite de Ampliación</t>
  </si>
  <si>
    <t>Primas por Emisión</t>
  </si>
  <si>
    <t>3.3 AJUSTES AL PATRIMONIO</t>
  </si>
  <si>
    <t>Revaluaciones Fiscales</t>
  </si>
  <si>
    <t>Revaluaciones Voluntarias</t>
  </si>
  <si>
    <t>3.4 GANANCIAS RETENIDAS</t>
  </si>
  <si>
    <t>Reservas</t>
  </si>
  <si>
    <t>Legales</t>
  </si>
  <si>
    <t>Estatutarias</t>
  </si>
  <si>
    <t>Voluntarias Afectadas</t>
  </si>
  <si>
    <t>Voluntarias Libres</t>
  </si>
  <si>
    <t>Resultados Acumulados</t>
  </si>
  <si>
    <t>Resultados ejercicios anteriores</t>
  </si>
  <si>
    <t>Resultados del Ejercicio</t>
  </si>
  <si>
    <t>menos Dist.Ant. De Dividendos</t>
  </si>
  <si>
    <t>TOTAL PATRIMONIO</t>
  </si>
  <si>
    <t>TOTAL PASIVO Y PATRIMONIO</t>
  </si>
  <si>
    <t>a) descuentos de documentos en Instituciones Financieras</t>
  </si>
  <si>
    <t>b) créditos documentarios de importaciones a negociar</t>
  </si>
  <si>
    <t>c) fianzas, avales y garantías otorgadas a terceros</t>
  </si>
  <si>
    <t>d) líneas de créditos avisadas y no utilizadas</t>
  </si>
  <si>
    <t>TOTAL………………</t>
  </si>
  <si>
    <t>Certificación fundamentada de Contador Publico y su alcance ( adjuntar según la que correspoda</t>
  </si>
  <si>
    <t>Informe de Compilación</t>
  </si>
  <si>
    <t>Revisión Limitada de Estado de Situación  Patrimonioal y de Resultados</t>
  </si>
  <si>
    <t>Auditoría de Estados de Situación Patrimonial y de Resultados</t>
  </si>
  <si>
    <t>Libros Certificados</t>
  </si>
  <si>
    <t>Estados Contables Ajustados por Inflación</t>
  </si>
  <si>
    <t>Estados Contables no Ajustados por Inflación</t>
  </si>
  <si>
    <t>Estados Contables Estimados</t>
  </si>
  <si>
    <t>TIMBRE PROFESIONAL</t>
  </si>
  <si>
    <t>FIRMA DE CONTADOR PUBLICO</t>
  </si>
  <si>
    <t>ESTADO DE RESULTADOS</t>
  </si>
  <si>
    <t>Desde el :</t>
  </si>
  <si>
    <t>de :</t>
  </si>
  <si>
    <t>Tipo de Cambio utilizado al cierre del ejercicio :</t>
  </si>
  <si>
    <t>4 ESTADO DE RESULTADOS</t>
  </si>
  <si>
    <t>4.1 INGRESOS OPERATIVOS</t>
  </si>
  <si>
    <t>4.1.1 Locales</t>
  </si>
  <si>
    <t>Total Ingresos Operativos</t>
  </si>
  <si>
    <t>RESULTADO BRUTO</t>
  </si>
  <si>
    <t>4.3 GASTOS DE ADMINSTRACIÓN Y VENTAS</t>
  </si>
  <si>
    <t>Gastos de Administración y Ventas</t>
  </si>
  <si>
    <t>Total Gastos de Adm y Ventas</t>
  </si>
  <si>
    <t>Diferencia de Cambio Perdida</t>
  </si>
  <si>
    <t>Diferencia de Cambio Ganada</t>
  </si>
  <si>
    <t>Resultado de Desvalorización Monetaria</t>
  </si>
  <si>
    <t>Total Resultados Financieros</t>
  </si>
  <si>
    <t>4.4 RESULTADOS DIVERSOS</t>
  </si>
  <si>
    <t>Otros Gastos</t>
  </si>
  <si>
    <t>Otros Ingresos</t>
  </si>
  <si>
    <t>Total Resultados Diversos</t>
  </si>
  <si>
    <t>RESULTADO OPERATIVO</t>
  </si>
  <si>
    <t>TOTAL RESULTADOS ORDINARIOS</t>
  </si>
  <si>
    <t>4.5 RESULTADOS FINANCIEROS</t>
  </si>
  <si>
    <t>4.6 RESULTADOS EXTRAORDINARIOS</t>
  </si>
  <si>
    <t>4.7 AJUSTES A RESULTADOS DE EJERCICIOS ANTERIORES</t>
  </si>
  <si>
    <t>4.8 IMPUESTO A LA RENTA</t>
  </si>
  <si>
    <t>4.9                                             RESULTADO NETO</t>
  </si>
  <si>
    <t>5. DISTRIBUCION DE UTILIDADES</t>
  </si>
  <si>
    <t>el órgano social competente con fecha</t>
  </si>
  <si>
    <t>En el caso de sociedades Comerciales, los presentes Estados Contables fueron aprobados por</t>
  </si>
  <si>
    <t xml:space="preserve">acordándose la siguiente distribución </t>
  </si>
  <si>
    <t>de utilidades</t>
  </si>
  <si>
    <t xml:space="preserve">Dividendos en efectivo </t>
  </si>
  <si>
    <t>Dividendos en acciones</t>
  </si>
  <si>
    <t>Aportes de capital en trámite de ampliación</t>
  </si>
  <si>
    <t xml:space="preserve">En caso de tratarse de empresas unipersonales: Declaramos que entre los bienes inmuebles, rurales y/o urbanos detallados, ninguno de ellos ha sido constituido en bien de familia. </t>
  </si>
  <si>
    <t>Por la empresa:</t>
  </si>
  <si>
    <t>Bancos</t>
  </si>
  <si>
    <t>DGI IVA</t>
  </si>
  <si>
    <t>MODIFICACIONES AL SALDO INICIAL</t>
  </si>
  <si>
    <t>Obras en Curso</t>
  </si>
  <si>
    <t>C. de Credito</t>
  </si>
  <si>
    <t xml:space="preserve">Montevideo </t>
  </si>
  <si>
    <t>DICIEMBRE</t>
  </si>
  <si>
    <t xml:space="preserve">31 DICIEMBRE </t>
  </si>
  <si>
    <t xml:space="preserve">EQUIPOS. </t>
  </si>
  <si>
    <t xml:space="preserve">sin garantias </t>
  </si>
  <si>
    <t xml:space="preserve">s/vto </t>
  </si>
  <si>
    <t>ESTADOS DE ORIGEN Y APLICACION DE FONDOS</t>
  </si>
  <si>
    <t>EMPRESA</t>
  </si>
  <si>
    <t>EJERCICIO CERRADO AL:</t>
  </si>
  <si>
    <t xml:space="preserve"> Fondos = Efectivo o equivalente</t>
  </si>
  <si>
    <t>FLUJO PROVENIENTE DE OPERACIONES</t>
  </si>
  <si>
    <t>EJERCICIO ACTUAL</t>
  </si>
  <si>
    <t>Resultado del Ejercicio</t>
  </si>
  <si>
    <t>Ajustes</t>
  </si>
  <si>
    <t>Cargos no pagados</t>
  </si>
  <si>
    <t>Ingresos no cobrados</t>
  </si>
  <si>
    <t>Cambios en activos y pasivos</t>
  </si>
  <si>
    <t xml:space="preserve">              Total fondos provenientes de operaciones</t>
  </si>
  <si>
    <t>FLUJO EFECTIVO PROVENIENTE INVERSIONES</t>
  </si>
  <si>
    <t>Cobros por venta de bienes de uso</t>
  </si>
  <si>
    <t>Cobros por venta de otros activos</t>
  </si>
  <si>
    <t>Pagos por compra de bienes de uso</t>
  </si>
  <si>
    <t xml:space="preserve">              Total fondos provenientes de Inversiones</t>
  </si>
  <si>
    <t>FLUJO EFECTIVO PROVENIENTE FINANCIAM.</t>
  </si>
  <si>
    <t>Nuevas deudas no corrientes</t>
  </si>
  <si>
    <t>Pagos de deudas no corrientes</t>
  </si>
  <si>
    <t>Aportes de capital</t>
  </si>
  <si>
    <t>Pagos de dividendos</t>
  </si>
  <si>
    <t>Pagos por créditos de uso</t>
  </si>
  <si>
    <t xml:space="preserve">              Total fondos provenientes Financiamiento</t>
  </si>
  <si>
    <t>AUMENTO/DISMINUCION DEL</t>
  </si>
  <si>
    <t>FLUJO NETO DE EFECTIVO</t>
  </si>
  <si>
    <t>SALDO INICIAL DE EFECTIVO</t>
  </si>
  <si>
    <t>SALDO FINAL DE EFECTIVO</t>
  </si>
  <si>
    <t>Firma del profesional actuante</t>
  </si>
  <si>
    <t>Merc de Reventa Insumos</t>
  </si>
  <si>
    <t>NO EXISTEN</t>
  </si>
  <si>
    <t>x</t>
  </si>
  <si>
    <t>37.308</t>
  </si>
  <si>
    <t>PAG. 5</t>
  </si>
  <si>
    <t>PAG     7</t>
  </si>
  <si>
    <t xml:space="preserve">ACAL </t>
  </si>
  <si>
    <t xml:space="preserve">Cuotas sociales y otros </t>
  </si>
  <si>
    <t>ACAL</t>
  </si>
  <si>
    <t xml:space="preserve">anda </t>
  </si>
  <si>
    <t>FUECYS</t>
  </si>
  <si>
    <t xml:space="preserve">Garantias </t>
  </si>
  <si>
    <t>Adelanto de Socios</t>
  </si>
  <si>
    <t xml:space="preserve">Capital social </t>
  </si>
  <si>
    <t>CUOTAS SOCIALES VARADEROS Y CASILLEROS</t>
  </si>
  <si>
    <t xml:space="preserve">MATRICULAS </t>
  </si>
  <si>
    <t xml:space="preserve">ALQUILERES </t>
  </si>
  <si>
    <t xml:space="preserve">EVENTOS </t>
  </si>
  <si>
    <t>OTROS INGRESOS (CANTINA Y OTR)</t>
  </si>
  <si>
    <t xml:space="preserve">Otros varios </t>
  </si>
  <si>
    <t>4.2 COSTO DE VENTA MERCADERIA CANTINA</t>
  </si>
  <si>
    <t>Recargos cobrados por cuotas atrasadas</t>
  </si>
  <si>
    <t xml:space="preserve">Devolucion Comisiones </t>
  </si>
  <si>
    <t>Comisiones Tarjetas de creditos</t>
  </si>
  <si>
    <t>Otras comisiones</t>
  </si>
  <si>
    <t xml:space="preserve">Gastos bancarios </t>
  </si>
  <si>
    <t xml:space="preserve">Extraordinarios </t>
  </si>
  <si>
    <t xml:space="preserve">1 de Diciembre </t>
  </si>
  <si>
    <t>INST DEPORTIVA S/F LUCRO</t>
  </si>
  <si>
    <t>Club de Canotaje y E. de Nav</t>
  </si>
  <si>
    <t>Rbla Rep de Chile 4520</t>
  </si>
  <si>
    <t>comision directiva</t>
  </si>
  <si>
    <t>Embarcaciones y otros</t>
  </si>
  <si>
    <t>Muebles y Útiles Inst</t>
  </si>
  <si>
    <t xml:space="preserve">ALDO MOSTARDA </t>
  </si>
  <si>
    <t>COMODORO</t>
  </si>
  <si>
    <t>VICE COMODORO</t>
  </si>
  <si>
    <t>CARLOS GONZALEZ</t>
  </si>
  <si>
    <t>SANTIAGO GRUN</t>
  </si>
  <si>
    <t>SECRETARIO</t>
  </si>
  <si>
    <t>CARLOS AGORIO</t>
  </si>
  <si>
    <t xml:space="preserve">TESORERO </t>
  </si>
  <si>
    <t>ACAL NAUTICO CLUB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</si>
</sst>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 &quot;$U&quot;\ * #,##0_ ;_ &quot;$U&quot;\ * \-#,##0_ ;_ &quot;$U&quot;\ * &quot;-&quot;_ ;_ @_ "/>
    <numFmt numFmtId="165" formatCode="_ * #,##0_ ;_ * \-#,##0_ ;_ * &quot;-&quot;_ ;_ @_ "/>
    <numFmt numFmtId="166" formatCode="_ &quot;$U&quot;\ * #,##0.00_ ;_ &quot;$U&quot;\ * \-#,##0.00_ ;_ &quot;$U&quot;\ * &quot;-&quot;??_ ;_ @_ "/>
    <numFmt numFmtId="167" formatCode="_ * #,##0.00_ ;_ * \-#,##0.00_ ;_ * &quot;-&quot;??_ ;_ @_ "/>
    <numFmt numFmtId="168" formatCode="[$$-2C0A]\ #,##0.00"/>
    <numFmt numFmtId="169" formatCode="[$$-2C0A]\ #,##0"/>
    <numFmt numFmtId="170" formatCode="mm\-yy"/>
    <numFmt numFmtId="171" formatCode="[$USD]\ #,##0"/>
    <numFmt numFmtId="172" formatCode="[$$-409]#,##0.00"/>
    <numFmt numFmtId="173" formatCode="[$$-409]#,##0"/>
    <numFmt numFmtId="174" formatCode="\-\$#############"/>
    <numFmt numFmtId="175" formatCode="\-\$#############0.00"/>
    <numFmt numFmtId="176" formatCode="\-\$######0.00"/>
    <numFmt numFmtId="177" formatCode="\$#############0.00"/>
    <numFmt numFmtId="178" formatCode="[$$-80A]#,##0.00"/>
    <numFmt numFmtId="179" formatCode="[$$-80A]#,##0"/>
  </numFmts>
  <fonts count="7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Lucida Sans"/>
      <family val="2"/>
    </font>
    <font>
      <b/>
      <sz val="10"/>
      <name val="Lucida Sans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name val="Arial"/>
      <family val="2"/>
    </font>
    <font>
      <b/>
      <sz val="8"/>
      <name val="Lucida Sans"/>
      <family val="2"/>
    </font>
    <font>
      <b/>
      <sz val="12"/>
      <name val="Lucida Sans"/>
      <family val="2"/>
    </font>
    <font>
      <sz val="7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Lucida Sans"/>
      <family val="2"/>
    </font>
    <font>
      <b/>
      <sz val="7.5"/>
      <name val="Arial"/>
      <family val="2"/>
    </font>
    <font>
      <b/>
      <sz val="6"/>
      <name val="Arial"/>
      <family val="2"/>
    </font>
    <font>
      <sz val="8"/>
      <name val="Lucida Sans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Lucida Sans"/>
      <family val="2"/>
    </font>
    <font>
      <i/>
      <sz val="10"/>
      <name val="Lucida Sans"/>
      <family val="2"/>
    </font>
    <font>
      <b/>
      <i/>
      <sz val="10"/>
      <name val="Lucida Sans"/>
      <family val="2"/>
    </font>
    <font>
      <i/>
      <sz val="11"/>
      <name val="Lucida Sans"/>
      <family val="2"/>
    </font>
    <font>
      <b/>
      <sz val="5"/>
      <name val="Arial"/>
      <family val="2"/>
    </font>
    <font>
      <b/>
      <sz val="9"/>
      <name val="Lucida Sans"/>
      <family val="2"/>
    </font>
    <font>
      <sz val="8"/>
      <name val="Kartika"/>
      <family val="1"/>
    </font>
    <font>
      <b/>
      <sz val="15"/>
      <name val="Book Antiqua"/>
      <family val="1"/>
    </font>
    <font>
      <b/>
      <sz val="10"/>
      <name val="MS Sans Serif"/>
      <family val="2"/>
    </font>
    <font>
      <b/>
      <sz val="18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9"/>
      <name val="Book Antiqua"/>
      <family val="1"/>
    </font>
    <font>
      <b/>
      <sz val="9"/>
      <name val="MS Sans Serif"/>
      <family val="2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indexed="22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0" fontId="7" fillId="0" borderId="13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168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 wrapText="1"/>
    </xf>
    <xf numFmtId="172" fontId="7" fillId="33" borderId="18" xfId="0" applyNumberFormat="1" applyFont="1" applyFill="1" applyBorder="1" applyAlignment="1">
      <alignment horizontal="center" vertical="center" wrapText="1"/>
    </xf>
    <xf numFmtId="170" fontId="7" fillId="33" borderId="18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Border="1" applyAlignment="1" applyProtection="1">
      <alignment horizontal="center" vertical="center" wrapText="1"/>
      <protection locked="0"/>
    </xf>
    <xf numFmtId="172" fontId="7" fillId="0" borderId="18" xfId="0" applyNumberFormat="1" applyFont="1" applyBorder="1" applyAlignment="1" applyProtection="1">
      <alignment horizontal="center" vertical="center" wrapText="1"/>
      <protection locked="0"/>
    </xf>
    <xf numFmtId="173" fontId="7" fillId="0" borderId="15" xfId="0" applyNumberFormat="1" applyFont="1" applyBorder="1" applyAlignment="1" applyProtection="1">
      <alignment horizontal="center" vertical="center" wrapText="1"/>
      <protection locked="0"/>
    </xf>
    <xf numFmtId="17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textRotation="180" wrapText="1"/>
    </xf>
    <xf numFmtId="0" fontId="11" fillId="0" borderId="0" xfId="0" applyFont="1" applyBorder="1" applyAlignment="1">
      <alignment textRotation="255" wrapText="1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textRotation="255"/>
    </xf>
    <xf numFmtId="0" fontId="3" fillId="0" borderId="0" xfId="0" applyFont="1" applyBorder="1" applyAlignment="1">
      <alignment vertical="center" textRotation="180" wrapText="1"/>
    </xf>
    <xf numFmtId="0" fontId="11" fillId="0" borderId="0" xfId="0" applyFont="1" applyAlignment="1">
      <alignment vertical="center" wrapText="1"/>
    </xf>
    <xf numFmtId="0" fontId="3" fillId="0" borderId="19" xfId="0" applyFont="1" applyBorder="1" applyAlignment="1" applyProtection="1">
      <alignment vertical="center" textRotation="180" wrapText="1"/>
      <protection locked="0"/>
    </xf>
    <xf numFmtId="0" fontId="3" fillId="0" borderId="0" xfId="0" applyFont="1" applyBorder="1" applyAlignment="1" applyProtection="1">
      <alignment vertical="center" textRotation="180" wrapText="1"/>
      <protection locked="0"/>
    </xf>
    <xf numFmtId="0" fontId="19" fillId="0" borderId="12" xfId="0" applyFont="1" applyBorder="1" applyAlignment="1">
      <alignment vertical="center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1" fontId="23" fillId="0" borderId="0" xfId="0" applyNumberFormat="1" applyFont="1" applyBorder="1" applyAlignment="1" applyProtection="1">
      <alignment horizontal="center" vertical="center" wrapText="1"/>
      <protection locked="0"/>
    </xf>
    <xf numFmtId="1" fontId="23" fillId="0" borderId="11" xfId="0" applyNumberFormat="1" applyFont="1" applyBorder="1" applyAlignment="1" applyProtection="1">
      <alignment horizontal="center" vertical="center" wrapText="1"/>
      <protection locked="0"/>
    </xf>
    <xf numFmtId="1" fontId="23" fillId="0" borderId="20" xfId="0" applyNumberFormat="1" applyFont="1" applyBorder="1" applyAlignment="1" applyProtection="1">
      <alignment horizontal="center" vertical="center" wrapText="1"/>
      <protection locked="0"/>
    </xf>
    <xf numFmtId="1" fontId="23" fillId="0" borderId="21" xfId="0" applyNumberFormat="1" applyFont="1" applyBorder="1" applyAlignment="1" applyProtection="1">
      <alignment horizontal="center" vertical="center" wrapText="1"/>
      <protection locked="0"/>
    </xf>
    <xf numFmtId="179" fontId="23" fillId="0" borderId="20" xfId="0" applyNumberFormat="1" applyFont="1" applyBorder="1" applyAlignment="1" applyProtection="1">
      <alignment horizontal="center" vertical="center" wrapText="1"/>
      <protection locked="0"/>
    </xf>
    <xf numFmtId="179" fontId="23" fillId="0" borderId="21" xfId="0" applyNumberFormat="1" applyFont="1" applyBorder="1" applyAlignment="1" applyProtection="1">
      <alignment horizontal="center" vertical="center" wrapText="1"/>
      <protection locked="0"/>
    </xf>
    <xf numFmtId="179" fontId="23" fillId="0" borderId="0" xfId="0" applyNumberFormat="1" applyFont="1" applyBorder="1" applyAlignment="1" applyProtection="1">
      <alignment horizontal="center" vertical="center" wrapText="1"/>
      <protection locked="0"/>
    </xf>
    <xf numFmtId="179" fontId="23" fillId="0" borderId="11" xfId="0" applyNumberFormat="1" applyFont="1" applyBorder="1" applyAlignment="1" applyProtection="1">
      <alignment horizontal="center" vertical="center" wrapText="1"/>
      <protection locked="0"/>
    </xf>
    <xf numFmtId="179" fontId="23" fillId="0" borderId="13" xfId="0" applyNumberFormat="1" applyFont="1" applyBorder="1" applyAlignment="1" applyProtection="1">
      <alignment horizontal="center" vertical="center" wrapText="1"/>
      <protection locked="0"/>
    </xf>
    <xf numFmtId="179" fontId="23" fillId="0" borderId="16" xfId="0" applyNumberFormat="1" applyFont="1" applyBorder="1" applyAlignment="1" applyProtection="1">
      <alignment horizontal="center" vertical="center" wrapText="1"/>
      <protection locked="0"/>
    </xf>
    <xf numFmtId="49" fontId="23" fillId="0" borderId="20" xfId="0" applyNumberFormat="1" applyFont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16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168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8" fontId="0" fillId="0" borderId="24" xfId="0" applyNumberFormat="1" applyBorder="1" applyAlignment="1">
      <alignment horizontal="center"/>
    </xf>
    <xf numFmtId="0" fontId="2" fillId="0" borderId="24" xfId="0" applyFont="1" applyBorder="1" applyAlignment="1">
      <alignment horizontal="left"/>
    </xf>
    <xf numFmtId="168" fontId="0" fillId="0" borderId="24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168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168" fontId="7" fillId="0" borderId="25" xfId="0" applyNumberFormat="1" applyFont="1" applyBorder="1" applyAlignment="1">
      <alignment horizontal="center"/>
    </xf>
    <xf numFmtId="168" fontId="7" fillId="0" borderId="0" xfId="0" applyNumberFormat="1" applyFont="1" applyBorder="1" applyAlignment="1">
      <alignment horizontal="center"/>
    </xf>
    <xf numFmtId="0" fontId="24" fillId="33" borderId="24" xfId="0" applyFont="1" applyFill="1" applyBorder="1" applyAlignment="1">
      <alignment horizontal="left"/>
    </xf>
    <xf numFmtId="0" fontId="25" fillId="33" borderId="0" xfId="0" applyFont="1" applyFill="1" applyAlignment="1">
      <alignment/>
    </xf>
    <xf numFmtId="168" fontId="7" fillId="0" borderId="0" xfId="0" applyNumberFormat="1" applyFont="1" applyBorder="1" applyAlignment="1">
      <alignment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 wrapText="1"/>
      <protection locked="0"/>
    </xf>
    <xf numFmtId="0" fontId="2" fillId="33" borderId="2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168" fontId="7" fillId="0" borderId="25" xfId="0" applyNumberFormat="1" applyFont="1" applyBorder="1" applyAlignment="1" applyProtection="1">
      <alignment horizontal="center" wrapText="1"/>
      <protection locked="0"/>
    </xf>
    <xf numFmtId="168" fontId="7" fillId="0" borderId="26" xfId="0" applyNumberFormat="1" applyFont="1" applyBorder="1" applyAlignment="1" applyProtection="1">
      <alignment wrapText="1"/>
      <protection locked="0"/>
    </xf>
    <xf numFmtId="168" fontId="7" fillId="0" borderId="0" xfId="0" applyNumberFormat="1" applyFont="1" applyBorder="1" applyAlignment="1" applyProtection="1">
      <alignment wrapText="1"/>
      <protection locked="0"/>
    </xf>
    <xf numFmtId="168" fontId="7" fillId="0" borderId="27" xfId="0" applyNumberFormat="1" applyFont="1" applyBorder="1" applyAlignment="1" applyProtection="1">
      <alignment/>
      <protection locked="0"/>
    </xf>
    <xf numFmtId="168" fontId="7" fillId="0" borderId="19" xfId="0" applyNumberFormat="1" applyFont="1" applyBorder="1" applyAlignment="1" applyProtection="1">
      <alignment/>
      <protection locked="0"/>
    </xf>
    <xf numFmtId="168" fontId="7" fillId="0" borderId="25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168" fontId="0" fillId="0" borderId="0" xfId="0" applyNumberFormat="1" applyAlignment="1">
      <alignment horizont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68" fontId="27" fillId="0" borderId="0" xfId="0" applyNumberFormat="1" applyFont="1" applyBorder="1" applyAlignment="1">
      <alignment horizontal="center" wrapText="1"/>
    </xf>
    <xf numFmtId="168" fontId="7" fillId="0" borderId="0" xfId="0" applyNumberFormat="1" applyFont="1" applyBorder="1" applyAlignment="1" applyProtection="1">
      <alignment horizontal="center"/>
      <protection locked="0"/>
    </xf>
    <xf numFmtId="168" fontId="7" fillId="0" borderId="0" xfId="0" applyNumberFormat="1" applyFont="1" applyAlignment="1">
      <alignment horizontal="center"/>
    </xf>
    <xf numFmtId="0" fontId="0" fillId="0" borderId="28" xfId="0" applyBorder="1" applyAlignment="1">
      <alignment/>
    </xf>
    <xf numFmtId="168" fontId="27" fillId="0" borderId="0" xfId="0" applyNumberFormat="1" applyFont="1" applyAlignment="1">
      <alignment horizontal="center" wrapText="1"/>
    </xf>
    <xf numFmtId="168" fontId="27" fillId="0" borderId="29" xfId="0" applyNumberFormat="1" applyFont="1" applyBorder="1" applyAlignment="1">
      <alignment wrapText="1"/>
    </xf>
    <xf numFmtId="168" fontId="27" fillId="0" borderId="30" xfId="0" applyNumberFormat="1" applyFont="1" applyBorder="1" applyAlignment="1">
      <alignment wrapText="1"/>
    </xf>
    <xf numFmtId="168" fontId="27" fillId="0" borderId="31" xfId="0" applyNumberFormat="1" applyFont="1" applyBorder="1" applyAlignment="1">
      <alignment horizontal="center" wrapText="1"/>
    </xf>
    <xf numFmtId="0" fontId="0" fillId="0" borderId="24" xfId="0" applyBorder="1" applyAlignment="1">
      <alignment horizontal="left"/>
    </xf>
    <xf numFmtId="168" fontId="27" fillId="0" borderId="13" xfId="0" applyNumberFormat="1" applyFont="1" applyBorder="1" applyAlignment="1">
      <alignment wrapText="1"/>
    </xf>
    <xf numFmtId="0" fontId="2" fillId="33" borderId="24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9" fillId="0" borderId="2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8" fontId="27" fillId="0" borderId="0" xfId="0" applyNumberFormat="1" applyFont="1" applyBorder="1" applyAlignment="1">
      <alignment horizontal="center"/>
    </xf>
    <xf numFmtId="168" fontId="27" fillId="0" borderId="13" xfId="0" applyNumberFormat="1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8" fillId="0" borderId="16" xfId="0" applyFont="1" applyBorder="1" applyAlignment="1" applyProtection="1">
      <alignment horizontal="center" wrapText="1"/>
      <protection locked="0"/>
    </xf>
    <xf numFmtId="168" fontId="7" fillId="0" borderId="0" xfId="0" applyNumberFormat="1" applyFont="1" applyAlignment="1" applyProtection="1">
      <alignment horizontal="center" vertical="center"/>
      <protection locked="0"/>
    </xf>
    <xf numFmtId="14" fontId="15" fillId="0" borderId="3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4" fillId="0" borderId="3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14" fontId="4" fillId="0" borderId="15" xfId="0" applyNumberFormat="1" applyFont="1" applyBorder="1" applyAlignment="1" applyProtection="1">
      <alignment horizontal="left" vertical="center"/>
      <protection locked="0"/>
    </xf>
    <xf numFmtId="1" fontId="4" fillId="0" borderId="34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wrapText="1"/>
      <protection locked="0"/>
    </xf>
    <xf numFmtId="0" fontId="18" fillId="0" borderId="0" xfId="0" applyFont="1" applyAlignment="1">
      <alignment/>
    </xf>
    <xf numFmtId="0" fontId="18" fillId="0" borderId="12" xfId="0" applyFont="1" applyBorder="1" applyAlignment="1">
      <alignment/>
    </xf>
    <xf numFmtId="0" fontId="34" fillId="0" borderId="27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35" fillId="0" borderId="26" xfId="0" applyFont="1" applyBorder="1" applyAlignment="1">
      <alignment horizontal="left"/>
    </xf>
    <xf numFmtId="0" fontId="35" fillId="0" borderId="26" xfId="0" applyFont="1" applyBorder="1" applyAlignment="1">
      <alignment horizontal="centerContinuous"/>
    </xf>
    <xf numFmtId="0" fontId="35" fillId="0" borderId="27" xfId="0" applyFont="1" applyBorder="1" applyAlignment="1">
      <alignment horizontal="centerContinuous"/>
    </xf>
    <xf numFmtId="0" fontId="36" fillId="0" borderId="36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9" xfId="0" applyFont="1" applyBorder="1" applyAlignment="1">
      <alignment horizontal="right"/>
    </xf>
    <xf numFmtId="0" fontId="37" fillId="0" borderId="3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8" fillId="0" borderId="36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7" fillId="0" borderId="36" xfId="0" applyFont="1" applyFill="1" applyBorder="1" applyAlignment="1">
      <alignment/>
    </xf>
    <xf numFmtId="0" fontId="36" fillId="0" borderId="36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14" fontId="36" fillId="0" borderId="0" xfId="0" applyNumberFormat="1" applyFont="1" applyBorder="1" applyAlignment="1">
      <alignment horizontal="center"/>
    </xf>
    <xf numFmtId="0" fontId="40" fillId="0" borderId="36" xfId="0" applyFont="1" applyBorder="1" applyAlignment="1">
      <alignment/>
    </xf>
    <xf numFmtId="0" fontId="40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3" fillId="0" borderId="36" xfId="0" applyFont="1" applyBorder="1" applyAlignment="1">
      <alignment/>
    </xf>
    <xf numFmtId="0" fontId="43" fillId="0" borderId="0" xfId="0" applyFont="1" applyBorder="1" applyAlignment="1">
      <alignment/>
    </xf>
    <xf numFmtId="0" fontId="37" fillId="0" borderId="38" xfId="0" applyFont="1" applyBorder="1" applyAlignment="1">
      <alignment/>
    </xf>
    <xf numFmtId="0" fontId="37" fillId="0" borderId="39" xfId="0" applyFont="1" applyBorder="1" applyAlignment="1">
      <alignment/>
    </xf>
    <xf numFmtId="0" fontId="37" fillId="0" borderId="20" xfId="0" applyFont="1" applyBorder="1" applyAlignment="1" applyProtection="1">
      <alignment/>
      <protection locked="0"/>
    </xf>
    <xf numFmtId="0" fontId="37" fillId="0" borderId="40" xfId="0" applyFont="1" applyBorder="1" applyAlignment="1" applyProtection="1">
      <alignment/>
      <protection locked="0"/>
    </xf>
    <xf numFmtId="0" fontId="37" fillId="0" borderId="41" xfId="0" applyFont="1" applyBorder="1" applyAlignment="1">
      <alignment/>
    </xf>
    <xf numFmtId="0" fontId="37" fillId="0" borderId="42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40" xfId="0" applyFont="1" applyBorder="1" applyAlignment="1">
      <alignment/>
    </xf>
    <xf numFmtId="0" fontId="37" fillId="0" borderId="38" xfId="0" applyFont="1" applyBorder="1" applyAlignment="1" applyProtection="1">
      <alignment/>
      <protection locked="0"/>
    </xf>
    <xf numFmtId="0" fontId="37" fillId="0" borderId="39" xfId="0" applyFont="1" applyBorder="1" applyAlignment="1" applyProtection="1">
      <alignment/>
      <protection locked="0"/>
    </xf>
    <xf numFmtId="0" fontId="43" fillId="0" borderId="43" xfId="0" applyFont="1" applyBorder="1" applyAlignment="1">
      <alignment/>
    </xf>
    <xf numFmtId="0" fontId="43" fillId="0" borderId="44" xfId="0" applyFont="1" applyBorder="1" applyAlignment="1">
      <alignment/>
    </xf>
    <xf numFmtId="0" fontId="37" fillId="0" borderId="44" xfId="0" applyFont="1" applyBorder="1" applyAlignment="1">
      <alignment/>
    </xf>
    <xf numFmtId="0" fontId="37" fillId="0" borderId="45" xfId="0" applyFont="1" applyBorder="1" applyAlignment="1">
      <alignment/>
    </xf>
    <xf numFmtId="0" fontId="40" fillId="0" borderId="35" xfId="0" applyFont="1" applyBorder="1" applyAlignment="1">
      <alignment/>
    </xf>
    <xf numFmtId="0" fontId="37" fillId="0" borderId="31" xfId="0" applyFont="1" applyBorder="1" applyAlignment="1">
      <alignment/>
    </xf>
    <xf numFmtId="0" fontId="37" fillId="0" borderId="46" xfId="0" applyFont="1" applyBorder="1" applyAlignment="1">
      <alignment/>
    </xf>
    <xf numFmtId="0" fontId="37" fillId="0" borderId="47" xfId="0" applyFont="1" applyBorder="1" applyAlignment="1">
      <alignment/>
    </xf>
    <xf numFmtId="0" fontId="37" fillId="33" borderId="35" xfId="0" applyFont="1" applyFill="1" applyBorder="1" applyAlignment="1">
      <alignment/>
    </xf>
    <xf numFmtId="0" fontId="37" fillId="33" borderId="26" xfId="0" applyFont="1" applyFill="1" applyBorder="1" applyAlignment="1">
      <alignment/>
    </xf>
    <xf numFmtId="0" fontId="37" fillId="33" borderId="27" xfId="0" applyFont="1" applyFill="1" applyBorder="1" applyAlignment="1">
      <alignment/>
    </xf>
    <xf numFmtId="0" fontId="0" fillId="0" borderId="48" xfId="0" applyBorder="1" applyAlignment="1">
      <alignment/>
    </xf>
    <xf numFmtId="0" fontId="37" fillId="33" borderId="36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0" fillId="0" borderId="49" xfId="0" applyBorder="1" applyAlignment="1">
      <alignment/>
    </xf>
    <xf numFmtId="0" fontId="38" fillId="33" borderId="36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44" xfId="0" applyFont="1" applyFill="1" applyBorder="1" applyAlignment="1">
      <alignment/>
    </xf>
    <xf numFmtId="0" fontId="38" fillId="33" borderId="47" xfId="0" applyFont="1" applyFill="1" applyBorder="1" applyAlignment="1">
      <alignment/>
    </xf>
    <xf numFmtId="0" fontId="38" fillId="33" borderId="43" xfId="0" applyFont="1" applyFill="1" applyBorder="1" applyAlignment="1">
      <alignment/>
    </xf>
    <xf numFmtId="0" fontId="40" fillId="33" borderId="44" xfId="0" applyFont="1" applyFill="1" applyBorder="1" applyAlignment="1">
      <alignment/>
    </xf>
    <xf numFmtId="0" fontId="0" fillId="0" borderId="50" xfId="0" applyBorder="1" applyAlignment="1">
      <alignment/>
    </xf>
    <xf numFmtId="0" fontId="38" fillId="0" borderId="36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9" xfId="0" applyBorder="1" applyAlignment="1">
      <alignment/>
    </xf>
    <xf numFmtId="0" fontId="38" fillId="0" borderId="43" xfId="0" applyFont="1" applyBorder="1" applyAlignment="1">
      <alignment/>
    </xf>
    <xf numFmtId="0" fontId="38" fillId="0" borderId="44" xfId="0" applyFont="1" applyBorder="1" applyAlignment="1">
      <alignment/>
    </xf>
    <xf numFmtId="0" fontId="0" fillId="0" borderId="47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8" fontId="8" fillId="0" borderId="0" xfId="0" applyNumberFormat="1" applyFont="1" applyBorder="1" applyAlignment="1" applyProtection="1">
      <alignment horizontal="center" wrapText="1"/>
      <protection locked="0"/>
    </xf>
    <xf numFmtId="0" fontId="23" fillId="33" borderId="0" xfId="0" applyNumberFormat="1" applyFont="1" applyFill="1" applyBorder="1" applyAlignment="1">
      <alignment/>
    </xf>
    <xf numFmtId="0" fontId="23" fillId="33" borderId="51" xfId="0" applyNumberFormat="1" applyFont="1" applyFill="1" applyBorder="1" applyAlignment="1">
      <alignment/>
    </xf>
    <xf numFmtId="0" fontId="23" fillId="33" borderId="12" xfId="0" applyNumberFormat="1" applyFont="1" applyFill="1" applyBorder="1" applyAlignment="1">
      <alignment/>
    </xf>
    <xf numFmtId="0" fontId="23" fillId="33" borderId="13" xfId="0" applyNumberFormat="1" applyFont="1" applyFill="1" applyBorder="1" applyAlignment="1">
      <alignment/>
    </xf>
    <xf numFmtId="0" fontId="23" fillId="33" borderId="20" xfId="0" applyNumberFormat="1" applyFont="1" applyFill="1" applyBorder="1" applyAlignment="1">
      <alignment/>
    </xf>
    <xf numFmtId="0" fontId="32" fillId="34" borderId="0" xfId="0" applyNumberFormat="1" applyFont="1" applyFill="1" applyBorder="1" applyAlignment="1">
      <alignment horizontal="center" vertical="center" wrapText="1"/>
    </xf>
    <xf numFmtId="0" fontId="32" fillId="0" borderId="20" xfId="0" applyNumberFormat="1" applyFont="1" applyBorder="1" applyAlignment="1" applyProtection="1">
      <alignment horizontal="center" vertical="center" wrapText="1"/>
      <protection locked="0"/>
    </xf>
    <xf numFmtId="0" fontId="32" fillId="0" borderId="0" xfId="0" applyNumberFormat="1" applyFont="1" applyBorder="1" applyAlignment="1" applyProtection="1">
      <alignment horizontal="center" vertical="center" wrapText="1"/>
      <protection locked="0"/>
    </xf>
    <xf numFmtId="0" fontId="32" fillId="0" borderId="13" xfId="0" applyNumberFormat="1" applyFont="1" applyBorder="1" applyAlignment="1" applyProtection="1">
      <alignment horizontal="center" vertical="center" wrapText="1"/>
      <protection locked="0"/>
    </xf>
    <xf numFmtId="0" fontId="32" fillId="0" borderId="20" xfId="0" applyNumberFormat="1" applyFont="1" applyBorder="1" applyAlignment="1">
      <alignment horizontal="center" vertical="center" wrapText="1"/>
    </xf>
    <xf numFmtId="0" fontId="32" fillId="0" borderId="13" xfId="0" applyNumberFormat="1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center" vertical="center" wrapText="1"/>
    </xf>
    <xf numFmtId="0" fontId="32" fillId="33" borderId="0" xfId="0" applyNumberFormat="1" applyFont="1" applyFill="1" applyBorder="1" applyAlignment="1">
      <alignment horizontal="center" vertical="center" wrapText="1"/>
    </xf>
    <xf numFmtId="0" fontId="32" fillId="33" borderId="20" xfId="0" applyNumberFormat="1" applyFont="1" applyFill="1" applyBorder="1" applyAlignment="1">
      <alignment horizontal="center" vertical="center" wrapText="1"/>
    </xf>
    <xf numFmtId="0" fontId="32" fillId="33" borderId="13" xfId="0" applyNumberFormat="1" applyFont="1" applyFill="1" applyBorder="1" applyAlignment="1">
      <alignment horizontal="center" vertical="center" wrapText="1"/>
    </xf>
    <xf numFmtId="0" fontId="32" fillId="33" borderId="24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0" fontId="32" fillId="34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27" fillId="0" borderId="25" xfId="0" applyNumberFormat="1" applyFont="1" applyBorder="1" applyAlignment="1">
      <alignment horizontal="center"/>
    </xf>
    <xf numFmtId="168" fontId="27" fillId="0" borderId="5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8" fontId="27" fillId="0" borderId="32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4" fontId="40" fillId="0" borderId="18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68" fontId="7" fillId="0" borderId="14" xfId="0" applyNumberFormat="1" applyFont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Border="1" applyAlignment="1" applyProtection="1">
      <alignment horizontal="center" vertical="center" wrapText="1"/>
      <protection locked="0"/>
    </xf>
    <xf numFmtId="168" fontId="7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8" fontId="7" fillId="0" borderId="10" xfId="0" applyNumberFormat="1" applyFont="1" applyBorder="1" applyAlignment="1" applyProtection="1">
      <alignment horizontal="center"/>
      <protection locked="0"/>
    </xf>
    <xf numFmtId="168" fontId="7" fillId="0" borderId="15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11" fillId="0" borderId="43" xfId="0" applyFont="1" applyBorder="1" applyAlignment="1">
      <alignment horizontal="right" vertical="center" wrapText="1"/>
    </xf>
    <xf numFmtId="0" fontId="11" fillId="0" borderId="44" xfId="0" applyFont="1" applyBorder="1" applyAlignment="1">
      <alignment horizontal="right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4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13" fillId="35" borderId="0" xfId="0" applyFont="1" applyFill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168" fontId="7" fillId="0" borderId="29" xfId="0" applyNumberFormat="1" applyFont="1" applyBorder="1" applyAlignment="1" applyProtection="1">
      <alignment horizontal="center"/>
      <protection locked="0"/>
    </xf>
    <xf numFmtId="168" fontId="7" fillId="0" borderId="30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168" fontId="8" fillId="0" borderId="29" xfId="0" applyNumberFormat="1" applyFont="1" applyBorder="1" applyAlignment="1" applyProtection="1">
      <alignment horizontal="center"/>
      <protection locked="0"/>
    </xf>
    <xf numFmtId="168" fontId="8" fillId="0" borderId="3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0" fillId="0" borderId="19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168" fontId="7" fillId="0" borderId="29" xfId="0" applyNumberFormat="1" applyFont="1" applyBorder="1" applyAlignment="1" applyProtection="1">
      <alignment horizontal="center" wrapText="1"/>
      <protection locked="0"/>
    </xf>
    <xf numFmtId="168" fontId="0" fillId="0" borderId="0" xfId="0" applyNumberFormat="1" applyBorder="1" applyAlignment="1" applyProtection="1">
      <alignment horizontal="left" wrapText="1"/>
      <protection locked="0"/>
    </xf>
    <xf numFmtId="168" fontId="0" fillId="0" borderId="19" xfId="0" applyNumberForma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68" fontId="8" fillId="0" borderId="29" xfId="0" applyNumberFormat="1" applyFont="1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left"/>
    </xf>
    <xf numFmtId="168" fontId="0" fillId="0" borderId="29" xfId="0" applyNumberFormat="1" applyBorder="1" applyAlignment="1" applyProtection="1">
      <alignment horizontal="center" wrapText="1"/>
      <protection locked="0"/>
    </xf>
    <xf numFmtId="168" fontId="0" fillId="0" borderId="30" xfId="0" applyNumberForma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24" fillId="33" borderId="24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left"/>
    </xf>
    <xf numFmtId="168" fontId="7" fillId="0" borderId="30" xfId="0" applyNumberFormat="1" applyFont="1" applyBorder="1" applyAlignment="1" applyProtection="1">
      <alignment horizontal="center" wrapText="1"/>
      <protection locked="0"/>
    </xf>
    <xf numFmtId="168" fontId="8" fillId="0" borderId="30" xfId="0" applyNumberFormat="1" applyFont="1" applyBorder="1" applyAlignment="1" applyProtection="1">
      <alignment horizontal="center" wrapText="1"/>
      <protection locked="0"/>
    </xf>
    <xf numFmtId="168" fontId="7" fillId="0" borderId="35" xfId="0" applyNumberFormat="1" applyFont="1" applyBorder="1" applyAlignment="1" applyProtection="1">
      <alignment horizontal="center" wrapText="1"/>
      <protection locked="0"/>
    </xf>
    <xf numFmtId="168" fontId="7" fillId="0" borderId="27" xfId="0" applyNumberFormat="1" applyFont="1" applyBorder="1" applyAlignment="1" applyProtection="1">
      <alignment horizontal="center" wrapText="1"/>
      <protection locked="0"/>
    </xf>
    <xf numFmtId="168" fontId="7" fillId="0" borderId="26" xfId="0" applyNumberFormat="1" applyFont="1" applyBorder="1" applyAlignment="1" applyProtection="1">
      <alignment horizontal="center" wrapText="1"/>
      <protection locked="0"/>
    </xf>
    <xf numFmtId="168" fontId="7" fillId="0" borderId="0" xfId="0" applyNumberFormat="1" applyFont="1" applyBorder="1" applyAlignment="1" applyProtection="1">
      <alignment horizontal="center" wrapText="1"/>
      <protection locked="0"/>
    </xf>
    <xf numFmtId="168" fontId="7" fillId="0" borderId="19" xfId="0" applyNumberFormat="1" applyFont="1" applyBorder="1" applyAlignment="1" applyProtection="1">
      <alignment horizontal="center" wrapText="1"/>
      <protection locked="0"/>
    </xf>
    <xf numFmtId="168" fontId="7" fillId="0" borderId="36" xfId="0" applyNumberFormat="1" applyFont="1" applyBorder="1" applyAlignment="1" applyProtection="1">
      <alignment horizontal="center" wrapText="1"/>
      <protection locked="0"/>
    </xf>
    <xf numFmtId="168" fontId="7" fillId="0" borderId="43" xfId="0" applyNumberFormat="1" applyFont="1" applyBorder="1" applyAlignment="1" applyProtection="1">
      <alignment horizontal="center" wrapText="1"/>
      <protection locked="0"/>
    </xf>
    <xf numFmtId="168" fontId="7" fillId="0" borderId="47" xfId="0" applyNumberFormat="1" applyFont="1" applyBorder="1" applyAlignment="1" applyProtection="1">
      <alignment horizontal="center" wrapText="1"/>
      <protection locked="0"/>
    </xf>
    <xf numFmtId="168" fontId="7" fillId="0" borderId="44" xfId="0" applyNumberFormat="1" applyFont="1" applyBorder="1" applyAlignment="1" applyProtection="1">
      <alignment horizontal="center" wrapText="1"/>
      <protection locked="0"/>
    </xf>
    <xf numFmtId="168" fontId="8" fillId="0" borderId="14" xfId="0" applyNumberFormat="1" applyFont="1" applyBorder="1" applyAlignment="1" applyProtection="1">
      <alignment horizontal="center" wrapText="1"/>
      <protection locked="0"/>
    </xf>
    <xf numFmtId="168" fontId="8" fillId="0" borderId="15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168" fontId="26" fillId="33" borderId="12" xfId="0" applyNumberFormat="1" applyFont="1" applyFill="1" applyBorder="1" applyAlignment="1" applyProtection="1">
      <alignment horizontal="center"/>
      <protection/>
    </xf>
    <xf numFmtId="168" fontId="8" fillId="0" borderId="29" xfId="0" applyNumberFormat="1" applyFont="1" applyBorder="1" applyAlignment="1" applyProtection="1">
      <alignment horizontal="center"/>
      <protection/>
    </xf>
    <xf numFmtId="168" fontId="8" fillId="0" borderId="3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8" fontId="7" fillId="0" borderId="25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68" fontId="27" fillId="0" borderId="29" xfId="0" applyNumberFormat="1" applyFont="1" applyBorder="1" applyAlignment="1" applyProtection="1">
      <alignment horizontal="center" wrapText="1"/>
      <protection locked="0"/>
    </xf>
    <xf numFmtId="168" fontId="27" fillId="0" borderId="30" xfId="0" applyNumberFormat="1" applyFont="1" applyBorder="1" applyAlignment="1" applyProtection="1">
      <alignment horizontal="center" wrapText="1"/>
      <protection locked="0"/>
    </xf>
    <xf numFmtId="168" fontId="8" fillId="0" borderId="29" xfId="0" applyNumberFormat="1" applyFont="1" applyBorder="1" applyAlignment="1" applyProtection="1">
      <alignment horizontal="center" wrapText="1"/>
      <protection/>
    </xf>
    <xf numFmtId="168" fontId="27" fillId="0" borderId="36" xfId="0" applyNumberFormat="1" applyFont="1" applyBorder="1" applyAlignment="1" applyProtection="1">
      <alignment horizontal="center" wrapText="1"/>
      <protection locked="0"/>
    </xf>
    <xf numFmtId="168" fontId="27" fillId="0" borderId="19" xfId="0" applyNumberFormat="1" applyFont="1" applyBorder="1" applyAlignment="1" applyProtection="1">
      <alignment horizontal="center" wrapText="1"/>
      <protection locked="0"/>
    </xf>
    <xf numFmtId="168" fontId="27" fillId="0" borderId="35" xfId="0" applyNumberFormat="1" applyFont="1" applyBorder="1" applyAlignment="1" applyProtection="1">
      <alignment horizontal="center" wrapText="1"/>
      <protection locked="0"/>
    </xf>
    <xf numFmtId="168" fontId="27" fillId="0" borderId="27" xfId="0" applyNumberFormat="1" applyFont="1" applyBorder="1" applyAlignment="1" applyProtection="1">
      <alignment horizontal="center" wrapText="1"/>
      <protection locked="0"/>
    </xf>
    <xf numFmtId="168" fontId="28" fillId="0" borderId="29" xfId="0" applyNumberFormat="1" applyFont="1" applyBorder="1" applyAlignment="1" applyProtection="1">
      <alignment horizontal="center" wrapText="1"/>
      <protection/>
    </xf>
    <xf numFmtId="168" fontId="28" fillId="0" borderId="30" xfId="0" applyNumberFormat="1" applyFont="1" applyBorder="1" applyAlignment="1" applyProtection="1">
      <alignment horizontal="center" wrapText="1"/>
      <protection/>
    </xf>
    <xf numFmtId="168" fontId="28" fillId="0" borderId="43" xfId="0" applyNumberFormat="1" applyFont="1" applyBorder="1" applyAlignment="1" applyProtection="1">
      <alignment horizontal="center" wrapText="1"/>
      <protection/>
    </xf>
    <xf numFmtId="168" fontId="28" fillId="0" borderId="47" xfId="0" applyNumberFormat="1" applyFont="1" applyBorder="1" applyAlignment="1" applyProtection="1">
      <alignment horizontal="center" wrapText="1"/>
      <protection/>
    </xf>
    <xf numFmtId="0" fontId="2" fillId="33" borderId="2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68" fontId="28" fillId="33" borderId="0" xfId="0" applyNumberFormat="1" applyFont="1" applyFill="1" applyBorder="1" applyAlignment="1" applyProtection="1">
      <alignment horizontal="center" wrapText="1"/>
      <protection/>
    </xf>
    <xf numFmtId="168" fontId="27" fillId="33" borderId="0" xfId="0" applyNumberFormat="1" applyFont="1" applyFill="1" applyBorder="1" applyAlignment="1" applyProtection="1">
      <alignment horizontal="center" wrapText="1"/>
      <protection locked="0"/>
    </xf>
    <xf numFmtId="168" fontId="27" fillId="0" borderId="0" xfId="0" applyNumberFormat="1" applyFont="1" applyBorder="1" applyAlignment="1">
      <alignment horizontal="center" wrapText="1"/>
    </xf>
    <xf numFmtId="168" fontId="27" fillId="0" borderId="3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7" fillId="0" borderId="29" xfId="0" applyNumberFormat="1" applyFont="1" applyBorder="1" applyAlignment="1" applyProtection="1">
      <alignment horizontal="center"/>
      <protection/>
    </xf>
    <xf numFmtId="168" fontId="7" fillId="0" borderId="30" xfId="0" applyNumberFormat="1" applyFont="1" applyBorder="1" applyAlignment="1" applyProtection="1">
      <alignment horizontal="center"/>
      <protection/>
    </xf>
    <xf numFmtId="168" fontId="18" fillId="0" borderId="0" xfId="0" applyNumberFormat="1" applyFont="1" applyBorder="1" applyAlignment="1" applyProtection="1">
      <alignment horizontal="left" wrapText="1"/>
      <protection locked="0"/>
    </xf>
    <xf numFmtId="168" fontId="18" fillId="0" borderId="19" xfId="0" applyNumberFormat="1" applyFont="1" applyBorder="1" applyAlignment="1" applyProtection="1">
      <alignment horizontal="left" wrapText="1"/>
      <protection locked="0"/>
    </xf>
    <xf numFmtId="168" fontId="27" fillId="0" borderId="29" xfId="0" applyNumberFormat="1" applyFont="1" applyBorder="1" applyAlignment="1" applyProtection="1">
      <alignment horizontal="center"/>
      <protection locked="0"/>
    </xf>
    <xf numFmtId="168" fontId="8" fillId="0" borderId="30" xfId="0" applyNumberFormat="1" applyFont="1" applyBorder="1" applyAlignment="1" applyProtection="1">
      <alignment horizontal="center" wrapText="1"/>
      <protection/>
    </xf>
    <xf numFmtId="168" fontId="7" fillId="0" borderId="29" xfId="0" applyNumberFormat="1" applyFont="1" applyBorder="1" applyAlignment="1" applyProtection="1">
      <alignment wrapText="1"/>
      <protection locked="0"/>
    </xf>
    <xf numFmtId="168" fontId="7" fillId="0" borderId="30" xfId="0" applyNumberFormat="1" applyFont="1" applyBorder="1" applyAlignment="1" applyProtection="1">
      <alignment wrapText="1"/>
      <protection locked="0"/>
    </xf>
    <xf numFmtId="168" fontId="7" fillId="0" borderId="29" xfId="0" applyNumberFormat="1" applyFont="1" applyBorder="1" applyAlignment="1" applyProtection="1">
      <alignment horizontal="center" wrapText="1"/>
      <protection/>
    </xf>
    <xf numFmtId="168" fontId="7" fillId="0" borderId="3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 locked="0"/>
    </xf>
    <xf numFmtId="168" fontId="7" fillId="0" borderId="29" xfId="0" applyNumberFormat="1" applyFont="1" applyBorder="1" applyAlignment="1" applyProtection="1">
      <alignment horizontal="center" vertical="center" wrapText="1"/>
      <protection locked="0"/>
    </xf>
    <xf numFmtId="168" fontId="7" fillId="0" borderId="30" xfId="0" applyNumberFormat="1" applyFont="1" applyBorder="1" applyAlignment="1" applyProtection="1">
      <alignment horizontal="center" vertical="center" wrapText="1"/>
      <protection locked="0"/>
    </xf>
    <xf numFmtId="168" fontId="7" fillId="0" borderId="32" xfId="0" applyNumberFormat="1" applyFont="1" applyBorder="1" applyAlignment="1" applyProtection="1">
      <alignment horizontal="center" vertical="center"/>
      <protection locked="0"/>
    </xf>
    <xf numFmtId="168" fontId="27" fillId="0" borderId="32" xfId="0" applyNumberFormat="1" applyFont="1" applyBorder="1" applyAlignment="1" applyProtection="1">
      <alignment horizontal="center" wrapText="1"/>
      <protection/>
    </xf>
    <xf numFmtId="168" fontId="26" fillId="33" borderId="0" xfId="0" applyNumberFormat="1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8" fontId="28" fillId="33" borderId="14" xfId="0" applyNumberFormat="1" applyFont="1" applyFill="1" applyBorder="1" applyAlignment="1" applyProtection="1">
      <alignment horizontal="center" wrapText="1"/>
      <protection/>
    </xf>
    <xf numFmtId="168" fontId="28" fillId="33" borderId="15" xfId="0" applyNumberFormat="1" applyFont="1" applyFill="1" applyBorder="1" applyAlignment="1" applyProtection="1">
      <alignment horizontal="center" wrapText="1"/>
      <protection/>
    </xf>
    <xf numFmtId="168" fontId="27" fillId="0" borderId="32" xfId="0" applyNumberFormat="1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168" fontId="0" fillId="0" borderId="29" xfId="0" applyNumberFormat="1" applyBorder="1" applyAlignment="1" applyProtection="1">
      <alignment horizontal="center"/>
      <protection locked="0"/>
    </xf>
    <xf numFmtId="168" fontId="27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8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8" fontId="27" fillId="33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8" fontId="27" fillId="33" borderId="22" xfId="0" applyNumberFormat="1" applyFont="1" applyFill="1" applyBorder="1" applyAlignment="1" applyProtection="1">
      <alignment horizontal="center" vertical="center" wrapText="1"/>
      <protection locked="0"/>
    </xf>
    <xf numFmtId="168" fontId="27" fillId="33" borderId="17" xfId="0" applyNumberFormat="1" applyFont="1" applyFill="1" applyBorder="1" applyAlignment="1" applyProtection="1">
      <alignment horizontal="center" vertical="center" wrapText="1"/>
      <protection locked="0"/>
    </xf>
    <xf numFmtId="168" fontId="27" fillId="33" borderId="23" xfId="0" applyNumberFormat="1" applyFont="1" applyFill="1" applyBorder="1" applyAlignment="1" applyProtection="1">
      <alignment horizontal="center" vertical="center" wrapText="1"/>
      <protection locked="0"/>
    </xf>
    <xf numFmtId="168" fontId="27" fillId="33" borderId="16" xfId="0" applyNumberFormat="1" applyFont="1" applyFill="1" applyBorder="1" applyAlignment="1" applyProtection="1">
      <alignment horizontal="center" vertical="center" wrapText="1"/>
      <protection locked="0"/>
    </xf>
    <xf numFmtId="168" fontId="27" fillId="0" borderId="25" xfId="0" applyNumberFormat="1" applyFont="1" applyBorder="1" applyAlignment="1">
      <alignment horizontal="center"/>
    </xf>
    <xf numFmtId="168" fontId="27" fillId="0" borderId="52" xfId="0" applyNumberFormat="1" applyFont="1" applyBorder="1" applyAlignment="1">
      <alignment horizontal="center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16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2" fillId="33" borderId="2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68" fontId="27" fillId="0" borderId="32" xfId="0" applyNumberFormat="1" applyFont="1" applyBorder="1" applyAlignment="1" applyProtection="1">
      <alignment horizontal="center"/>
      <protection locked="0"/>
    </xf>
    <xf numFmtId="168" fontId="27" fillId="0" borderId="53" xfId="0" applyNumberFormat="1" applyFont="1" applyBorder="1" applyAlignment="1" applyProtection="1">
      <alignment horizontal="center"/>
      <protection locked="0"/>
    </xf>
    <xf numFmtId="168" fontId="7" fillId="0" borderId="5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168" fontId="7" fillId="0" borderId="29" xfId="0" applyNumberFormat="1" applyFont="1" applyBorder="1" applyAlignment="1">
      <alignment horizontal="center" vertical="center"/>
    </xf>
    <xf numFmtId="168" fontId="7" fillId="0" borderId="52" xfId="0" applyNumberFormat="1" applyFont="1" applyBorder="1" applyAlignment="1">
      <alignment horizontal="center" vertical="center"/>
    </xf>
    <xf numFmtId="168" fontId="27" fillId="0" borderId="52" xfId="0" applyNumberFormat="1" applyFont="1" applyBorder="1" applyAlignment="1" applyProtection="1">
      <alignment horizontal="center"/>
      <protection locked="0"/>
    </xf>
    <xf numFmtId="168" fontId="27" fillId="0" borderId="14" xfId="0" applyNumberFormat="1" applyFont="1" applyBorder="1" applyAlignment="1">
      <alignment horizontal="center"/>
    </xf>
    <xf numFmtId="168" fontId="27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7" fillId="0" borderId="32" xfId="0" applyNumberFormat="1" applyFont="1" applyBorder="1" applyAlignment="1" applyProtection="1">
      <alignment horizontal="center" vertical="center"/>
      <protection/>
    </xf>
    <xf numFmtId="168" fontId="7" fillId="0" borderId="53" xfId="0" applyNumberFormat="1" applyFont="1" applyBorder="1" applyAlignment="1" applyProtection="1">
      <alignment horizontal="center" vertical="center"/>
      <protection/>
    </xf>
    <xf numFmtId="168" fontId="7" fillId="0" borderId="32" xfId="0" applyNumberFormat="1" applyFont="1" applyBorder="1" applyAlignment="1" applyProtection="1">
      <alignment horizontal="center" vertical="center" wrapText="1"/>
      <protection locked="0"/>
    </xf>
    <xf numFmtId="168" fontId="7" fillId="0" borderId="53" xfId="0" applyNumberFormat="1" applyFont="1" applyBorder="1" applyAlignment="1" applyProtection="1">
      <alignment horizontal="center" vertical="center" wrapText="1"/>
      <protection locked="0"/>
    </xf>
    <xf numFmtId="168" fontId="7" fillId="0" borderId="48" xfId="0" applyNumberFormat="1" applyFont="1" applyBorder="1" applyAlignment="1" applyProtection="1">
      <alignment horizontal="center" vertical="center" wrapText="1"/>
      <protection/>
    </xf>
    <xf numFmtId="168" fontId="7" fillId="0" borderId="54" xfId="0" applyNumberFormat="1" applyFont="1" applyBorder="1" applyAlignment="1" applyProtection="1">
      <alignment horizontal="center" vertical="center" wrapText="1"/>
      <protection/>
    </xf>
    <xf numFmtId="168" fontId="7" fillId="0" borderId="37" xfId="0" applyNumberFormat="1" applyFont="1" applyBorder="1" applyAlignment="1">
      <alignment horizontal="center" vertical="center" wrapText="1"/>
    </xf>
    <xf numFmtId="168" fontId="7" fillId="0" borderId="55" xfId="0" applyNumberFormat="1" applyFont="1" applyBorder="1" applyAlignment="1">
      <alignment horizontal="center" vertical="center" wrapText="1"/>
    </xf>
    <xf numFmtId="168" fontId="7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168" fontId="7" fillId="33" borderId="14" xfId="0" applyNumberFormat="1" applyFont="1" applyFill="1" applyBorder="1" applyAlignment="1">
      <alignment horizontal="center" vertical="center"/>
    </xf>
    <xf numFmtId="168" fontId="7" fillId="33" borderId="15" xfId="0" applyNumberFormat="1" applyFont="1" applyFill="1" applyBorder="1" applyAlignment="1">
      <alignment horizontal="center" vertical="center"/>
    </xf>
    <xf numFmtId="168" fontId="7" fillId="0" borderId="29" xfId="0" applyNumberFormat="1" applyFont="1" applyBorder="1" applyAlignment="1" applyProtection="1">
      <alignment horizontal="center" vertical="center"/>
      <protection locked="0"/>
    </xf>
    <xf numFmtId="168" fontId="7" fillId="0" borderId="5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168" fontId="23" fillId="0" borderId="32" xfId="0" applyNumberFormat="1" applyFont="1" applyBorder="1" applyAlignment="1" applyProtection="1">
      <alignment horizontal="center" vertical="center"/>
      <protection locked="0"/>
    </xf>
    <xf numFmtId="168" fontId="23" fillId="0" borderId="5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0" fillId="0" borderId="44" xfId="0" applyBorder="1" applyAlignment="1" applyProtection="1">
      <alignment horizontal="center"/>
      <protection locked="0"/>
    </xf>
    <xf numFmtId="0" fontId="18" fillId="0" borderId="24" xfId="0" applyFont="1" applyBorder="1" applyAlignment="1">
      <alignment horizontal="left" vertical="center" wrapText="1" indent="2"/>
    </xf>
    <xf numFmtId="0" fontId="18" fillId="0" borderId="0" xfId="0" applyFont="1" applyAlignment="1">
      <alignment horizontal="left" vertical="center" wrapText="1" indent="2"/>
    </xf>
    <xf numFmtId="0" fontId="18" fillId="0" borderId="13" xfId="0" applyFont="1" applyBorder="1" applyAlignment="1">
      <alignment horizontal="left" vertical="center" wrapText="1" indent="2"/>
    </xf>
    <xf numFmtId="0" fontId="18" fillId="0" borderId="24" xfId="0" applyFont="1" applyBorder="1" applyAlignment="1" applyProtection="1">
      <alignment horizontal="left" vertical="center" wrapText="1" indent="2"/>
      <protection locked="0"/>
    </xf>
    <xf numFmtId="0" fontId="3" fillId="0" borderId="23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left" vertical="center" wrapText="1" indent="2"/>
    </xf>
    <xf numFmtId="0" fontId="3" fillId="0" borderId="24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0" fontId="3" fillId="0" borderId="24" xfId="0" applyFont="1" applyBorder="1" applyAlignment="1" applyProtection="1">
      <alignment horizontal="left" vertical="center" wrapText="1" indent="2"/>
      <protection locked="0"/>
    </xf>
    <xf numFmtId="0" fontId="18" fillId="0" borderId="11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horizontal="left" vertical="center" wrapText="1" indent="2"/>
    </xf>
    <xf numFmtId="172" fontId="20" fillId="33" borderId="24" xfId="0" applyNumberFormat="1" applyFont="1" applyFill="1" applyBorder="1" applyAlignment="1">
      <alignment horizontal="center" vertical="center" wrapText="1"/>
    </xf>
    <xf numFmtId="172" fontId="20" fillId="33" borderId="13" xfId="0" applyNumberFormat="1" applyFont="1" applyFill="1" applyBorder="1" applyAlignment="1">
      <alignment horizontal="center" vertical="center" wrapText="1"/>
    </xf>
    <xf numFmtId="175" fontId="20" fillId="0" borderId="24" xfId="0" applyNumberFormat="1" applyFont="1" applyBorder="1" applyAlignment="1" applyProtection="1">
      <alignment horizontal="center" vertical="center" wrapText="1"/>
      <protection locked="0"/>
    </xf>
    <xf numFmtId="175" fontId="20" fillId="0" borderId="13" xfId="0" applyNumberFormat="1" applyFont="1" applyBorder="1" applyAlignment="1" applyProtection="1">
      <alignment horizontal="center" vertical="center" wrapText="1"/>
      <protection locked="0"/>
    </xf>
    <xf numFmtId="172" fontId="20" fillId="0" borderId="24" xfId="0" applyNumberFormat="1" applyFont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textRotation="180" wrapText="1"/>
      <protection locked="0"/>
    </xf>
    <xf numFmtId="0" fontId="3" fillId="0" borderId="47" xfId="0" applyFont="1" applyBorder="1" applyAlignment="1" applyProtection="1">
      <alignment horizontal="center" vertical="center" textRotation="180" wrapText="1"/>
      <protection locked="0"/>
    </xf>
    <xf numFmtId="0" fontId="3" fillId="0" borderId="27" xfId="0" applyFont="1" applyBorder="1" applyAlignment="1">
      <alignment horizontal="center" vertical="center" textRotation="180" wrapText="1"/>
    </xf>
    <xf numFmtId="0" fontId="3" fillId="0" borderId="19" xfId="0" applyFont="1" applyBorder="1" applyAlignment="1">
      <alignment horizontal="center" vertical="center" textRotation="180" wrapText="1"/>
    </xf>
    <xf numFmtId="1" fontId="3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3" fillId="0" borderId="47" xfId="0" applyNumberFormat="1" applyFont="1" applyBorder="1" applyAlignment="1" applyProtection="1">
      <alignment horizontal="center" vertical="center" textRotation="180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180"/>
    </xf>
    <xf numFmtId="0" fontId="1" fillId="0" borderId="40" xfId="0" applyFont="1" applyBorder="1" applyAlignment="1">
      <alignment horizontal="center" vertical="center" textRotation="180"/>
    </xf>
    <xf numFmtId="172" fontId="20" fillId="33" borderId="22" xfId="0" applyNumberFormat="1" applyFont="1" applyFill="1" applyBorder="1" applyAlignment="1">
      <alignment horizontal="center" vertical="center" wrapText="1"/>
    </xf>
    <xf numFmtId="172" fontId="20" fillId="33" borderId="17" xfId="0" applyNumberFormat="1" applyFont="1" applyFill="1" applyBorder="1" applyAlignment="1">
      <alignment horizontal="center" vertical="center" wrapText="1"/>
    </xf>
    <xf numFmtId="172" fontId="20" fillId="33" borderId="24" xfId="0" applyNumberFormat="1" applyFont="1" applyFill="1" applyBorder="1" applyAlignment="1" applyProtection="1">
      <alignment horizontal="center" vertical="center" wrapText="1"/>
      <protection locked="0"/>
    </xf>
    <xf numFmtId="176" fontId="31" fillId="0" borderId="24" xfId="0" applyNumberFormat="1" applyFont="1" applyBorder="1" applyAlignment="1">
      <alignment horizontal="center" vertical="center" wrapText="1"/>
    </xf>
    <xf numFmtId="176" fontId="31" fillId="0" borderId="13" xfId="0" applyNumberFormat="1" applyFont="1" applyBorder="1" applyAlignment="1">
      <alignment horizontal="center" vertical="center" wrapText="1"/>
    </xf>
    <xf numFmtId="172" fontId="31" fillId="0" borderId="24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wrapText="1" indent="2"/>
    </xf>
    <xf numFmtId="0" fontId="3" fillId="0" borderId="17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center" vertical="center" textRotation="180"/>
    </xf>
    <xf numFmtId="0" fontId="0" fillId="0" borderId="13" xfId="0" applyBorder="1" applyAlignment="1">
      <alignment vertical="center" textRotation="180"/>
    </xf>
    <xf numFmtId="172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31" fillId="0" borderId="23" xfId="0" applyNumberFormat="1" applyFont="1" applyBorder="1" applyAlignment="1">
      <alignment horizontal="center" vertical="center" wrapText="1"/>
    </xf>
    <xf numFmtId="172" fontId="31" fillId="0" borderId="16" xfId="0" applyNumberFormat="1" applyFont="1" applyBorder="1" applyAlignment="1">
      <alignment horizontal="center" vertical="center" wrapText="1"/>
    </xf>
    <xf numFmtId="174" fontId="20" fillId="0" borderId="24" xfId="0" applyNumberFormat="1" applyFont="1" applyBorder="1" applyAlignment="1" applyProtection="1">
      <alignment horizontal="center" vertical="center" wrapText="1"/>
      <protection locked="0"/>
    </xf>
    <xf numFmtId="174" fontId="20" fillId="0" borderId="13" xfId="0" applyNumberFormat="1" applyFont="1" applyBorder="1" applyAlignment="1" applyProtection="1">
      <alignment horizontal="center" vertical="center" wrapText="1"/>
      <protection locked="0"/>
    </xf>
    <xf numFmtId="172" fontId="20" fillId="33" borderId="13" xfId="0" applyNumberFormat="1" applyFont="1" applyFill="1" applyBorder="1" applyAlignment="1" applyProtection="1">
      <alignment horizontal="center" vertical="center" wrapText="1"/>
      <protection locked="0"/>
    </xf>
    <xf numFmtId="172" fontId="31" fillId="0" borderId="24" xfId="0" applyNumberFormat="1" applyFont="1" applyBorder="1" applyAlignment="1" applyProtection="1">
      <alignment horizontal="center" vertical="center" wrapText="1"/>
      <protection locked="0"/>
    </xf>
    <xf numFmtId="177" fontId="31" fillId="0" borderId="24" xfId="0" applyNumberFormat="1" applyFont="1" applyBorder="1" applyAlignment="1">
      <alignment horizontal="center" vertical="center" wrapText="1"/>
    </xf>
    <xf numFmtId="177" fontId="31" fillId="0" borderId="13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 applyProtection="1">
      <alignment horizontal="center" vertical="center" textRotation="180" wrapText="1"/>
      <protection locked="0"/>
    </xf>
    <xf numFmtId="0" fontId="4" fillId="0" borderId="24" xfId="0" applyFont="1" applyBorder="1" applyAlignment="1">
      <alignment horizontal="center" vertical="center" textRotation="180"/>
    </xf>
    <xf numFmtId="0" fontId="4" fillId="0" borderId="60" xfId="0" applyFont="1" applyBorder="1" applyAlignment="1">
      <alignment horizontal="center" vertical="center" textRotation="180"/>
    </xf>
    <xf numFmtId="0" fontId="22" fillId="0" borderId="5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 indent="2"/>
    </xf>
    <xf numFmtId="0" fontId="19" fillId="0" borderId="13" xfId="0" applyFont="1" applyBorder="1" applyAlignment="1">
      <alignment horizontal="left" vertical="center" indent="2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180"/>
    </xf>
    <xf numFmtId="0" fontId="4" fillId="0" borderId="38" xfId="0" applyFont="1" applyBorder="1" applyAlignment="1">
      <alignment horizontal="center" vertical="center" textRotation="180"/>
    </xf>
    <xf numFmtId="0" fontId="4" fillId="0" borderId="41" xfId="0" applyFont="1" applyBorder="1" applyAlignment="1">
      <alignment horizontal="center" vertical="center" textRotation="180"/>
    </xf>
    <xf numFmtId="0" fontId="9" fillId="0" borderId="22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19" fillId="0" borderId="24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textRotation="180" wrapText="1"/>
      <protection locked="0"/>
    </xf>
    <xf numFmtId="0" fontId="3" fillId="0" borderId="38" xfId="0" applyFont="1" applyBorder="1" applyAlignment="1" applyProtection="1">
      <alignment horizontal="center" vertical="center" textRotation="180" wrapText="1"/>
      <protection locked="0"/>
    </xf>
    <xf numFmtId="0" fontId="4" fillId="0" borderId="5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180" wrapText="1"/>
    </xf>
    <xf numFmtId="0" fontId="3" fillId="0" borderId="20" xfId="0" applyFont="1" applyBorder="1" applyAlignment="1">
      <alignment horizontal="center" vertical="center" textRotation="180" wrapText="1"/>
    </xf>
    <xf numFmtId="1" fontId="9" fillId="0" borderId="20" xfId="0" applyNumberFormat="1" applyFont="1" applyBorder="1" applyAlignment="1" applyProtection="1">
      <alignment horizontal="center" vertical="center" textRotation="180" wrapText="1"/>
      <protection locked="0"/>
    </xf>
    <xf numFmtId="14" fontId="3" fillId="0" borderId="20" xfId="0" applyNumberFormat="1" applyFont="1" applyBorder="1" applyAlignment="1" applyProtection="1">
      <alignment horizontal="center" vertical="center" textRotation="180" wrapText="1"/>
      <protection locked="0"/>
    </xf>
    <xf numFmtId="0" fontId="3" fillId="0" borderId="21" xfId="0" applyFont="1" applyBorder="1" applyAlignment="1" applyProtection="1">
      <alignment horizontal="center" vertical="center" textRotation="180" wrapText="1"/>
      <protection locked="0"/>
    </xf>
    <xf numFmtId="0" fontId="9" fillId="0" borderId="24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9" fillId="0" borderId="24" xfId="0" applyFont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179" fontId="23" fillId="0" borderId="22" xfId="0" applyNumberFormat="1" applyFont="1" applyBorder="1" applyAlignment="1" applyProtection="1">
      <alignment horizontal="center" vertical="center" wrapText="1"/>
      <protection locked="0"/>
    </xf>
    <xf numFmtId="179" fontId="23" fillId="0" borderId="17" xfId="0" applyNumberFormat="1" applyFont="1" applyBorder="1" applyAlignment="1" applyProtection="1">
      <alignment horizontal="center" vertical="center" wrapText="1"/>
      <protection locked="0"/>
    </xf>
    <xf numFmtId="179" fontId="23" fillId="0" borderId="24" xfId="0" applyNumberFormat="1" applyFont="1" applyBorder="1" applyAlignment="1" applyProtection="1">
      <alignment horizontal="center" vertical="center" wrapText="1"/>
      <protection locked="0"/>
    </xf>
    <xf numFmtId="179" fontId="23" fillId="0" borderId="13" xfId="0" applyNumberFormat="1" applyFont="1" applyBorder="1" applyAlignment="1" applyProtection="1">
      <alignment horizontal="center" vertical="center" wrapText="1"/>
      <protection locked="0"/>
    </xf>
    <xf numFmtId="179" fontId="23" fillId="0" borderId="23" xfId="0" applyNumberFormat="1" applyFont="1" applyBorder="1" applyAlignment="1" applyProtection="1">
      <alignment horizontal="center" vertical="center" wrapText="1"/>
      <protection locked="0"/>
    </xf>
    <xf numFmtId="179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4" fillId="0" borderId="5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3" fillId="0" borderId="3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43" xfId="0" applyFont="1" applyBorder="1" applyAlignment="1">
      <alignment horizontal="center" vertical="top"/>
    </xf>
    <xf numFmtId="0" fontId="33" fillId="0" borderId="44" xfId="0" applyFont="1" applyBorder="1" applyAlignment="1">
      <alignment horizontal="center" vertical="top"/>
    </xf>
    <xf numFmtId="0" fontId="33" fillId="0" borderId="47" xfId="0" applyFont="1" applyBorder="1" applyAlignment="1">
      <alignment horizontal="center" vertical="top"/>
    </xf>
    <xf numFmtId="0" fontId="39" fillId="0" borderId="29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6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3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7">
      <selection activeCell="I18" sqref="I18"/>
    </sheetView>
  </sheetViews>
  <sheetFormatPr defaultColWidth="11.421875" defaultRowHeight="12.75"/>
  <cols>
    <col min="1" max="1" width="8.28125" style="0" customWidth="1"/>
    <col min="6" max="8" width="11.421875" style="0" customWidth="1"/>
  </cols>
  <sheetData>
    <row r="1" spans="1:5" ht="21.75" customHeight="1">
      <c r="A1" s="246"/>
      <c r="B1" s="246"/>
      <c r="C1" s="246"/>
      <c r="D1" s="246"/>
      <c r="E1" s="246"/>
    </row>
    <row r="2" spans="2:8" ht="12.75" customHeight="1">
      <c r="B2" s="293" t="s">
        <v>32</v>
      </c>
      <c r="C2" s="294"/>
      <c r="D2" s="294"/>
      <c r="E2" s="294"/>
      <c r="F2" s="294"/>
      <c r="G2" s="295"/>
      <c r="H2" s="8" t="s">
        <v>7</v>
      </c>
    </row>
    <row r="3" spans="2:7" ht="12.75" customHeight="1">
      <c r="B3" s="291" t="s">
        <v>33</v>
      </c>
      <c r="C3" s="292"/>
      <c r="D3" s="292"/>
      <c r="E3" s="292"/>
      <c r="F3" s="296">
        <v>44196</v>
      </c>
      <c r="G3" s="297"/>
    </row>
    <row r="4" ht="7.5" customHeight="1"/>
    <row r="5" spans="1:8" ht="12.75">
      <c r="A5" s="300" t="s">
        <v>8</v>
      </c>
      <c r="B5" s="301"/>
      <c r="C5" s="301"/>
      <c r="D5" s="302" t="s">
        <v>400</v>
      </c>
      <c r="E5" s="302"/>
      <c r="F5" s="302"/>
      <c r="G5" s="302"/>
      <c r="H5" s="302"/>
    </row>
    <row r="6" spans="1:8" ht="12.75">
      <c r="A6" s="301"/>
      <c r="B6" s="301"/>
      <c r="C6" s="301"/>
      <c r="D6" s="302"/>
      <c r="E6" s="302"/>
      <c r="F6" s="302"/>
      <c r="G6" s="302"/>
      <c r="H6" s="302"/>
    </row>
    <row r="8" spans="1:8" ht="12.75">
      <c r="A8" s="287" t="s">
        <v>9</v>
      </c>
      <c r="B8" s="287"/>
      <c r="C8" s="244" t="s">
        <v>386</v>
      </c>
      <c r="D8" s="138"/>
      <c r="E8" s="138"/>
      <c r="F8" s="7" t="s">
        <v>10</v>
      </c>
      <c r="G8" s="298">
        <v>2157119970017</v>
      </c>
      <c r="H8" s="298"/>
    </row>
    <row r="9" ht="12.75">
      <c r="C9" s="5"/>
    </row>
    <row r="10" spans="1:5" ht="12.75" customHeight="1">
      <c r="A10" s="287" t="s">
        <v>11</v>
      </c>
      <c r="B10" s="287"/>
      <c r="C10" s="299" t="s">
        <v>387</v>
      </c>
      <c r="D10" s="299"/>
      <c r="E10" s="299"/>
    </row>
    <row r="11" ht="12.75">
      <c r="E11" s="5"/>
    </row>
    <row r="12" spans="1:5" ht="12.75">
      <c r="A12" s="287" t="s">
        <v>12</v>
      </c>
      <c r="B12" s="287"/>
      <c r="C12" s="290"/>
      <c r="D12" s="290"/>
      <c r="E12" s="290"/>
    </row>
    <row r="14" spans="1:8" ht="12.75">
      <c r="A14" s="287" t="s">
        <v>14</v>
      </c>
      <c r="B14" s="287"/>
      <c r="C14" s="289" t="s">
        <v>388</v>
      </c>
      <c r="D14" s="289"/>
      <c r="E14" s="289"/>
      <c r="F14" s="7" t="s">
        <v>16</v>
      </c>
      <c r="G14" s="248"/>
      <c r="H14" s="248"/>
    </row>
    <row r="16" spans="1:8" ht="12.75">
      <c r="A16" s="287" t="s">
        <v>13</v>
      </c>
      <c r="B16" s="287"/>
      <c r="C16" s="288" t="s">
        <v>323</v>
      </c>
      <c r="D16" s="288"/>
      <c r="E16" s="288"/>
      <c r="F16" s="7" t="s">
        <v>15</v>
      </c>
      <c r="G16" s="247"/>
      <c r="H16" s="247"/>
    </row>
    <row r="17" ht="13.5" thickBot="1"/>
    <row r="18" spans="1:8" ht="18" customHeight="1" thickBot="1">
      <c r="A18" s="272" t="s">
        <v>389</v>
      </c>
      <c r="B18" s="282"/>
      <c r="C18" s="282"/>
      <c r="D18" s="282"/>
      <c r="E18" s="282"/>
      <c r="F18" s="282"/>
      <c r="G18" s="282"/>
      <c r="H18" s="283"/>
    </row>
    <row r="19" spans="1:8" ht="18" customHeight="1" thickBot="1">
      <c r="A19" s="284" t="s">
        <v>17</v>
      </c>
      <c r="B19" s="285"/>
      <c r="C19" s="286"/>
      <c r="D19" s="284" t="s">
        <v>18</v>
      </c>
      <c r="E19" s="285"/>
      <c r="F19" s="286"/>
      <c r="G19" s="284" t="s">
        <v>19</v>
      </c>
      <c r="H19" s="286"/>
    </row>
    <row r="20" spans="1:8" ht="18" customHeight="1" thickBot="1">
      <c r="A20" s="279" t="s">
        <v>392</v>
      </c>
      <c r="B20" s="281"/>
      <c r="C20" s="280"/>
      <c r="D20" s="279" t="s">
        <v>393</v>
      </c>
      <c r="E20" s="281"/>
      <c r="F20" s="280"/>
      <c r="G20" s="279">
        <v>2021</v>
      </c>
      <c r="H20" s="280"/>
    </row>
    <row r="21" spans="1:8" ht="18" customHeight="1" thickBot="1">
      <c r="A21" s="279" t="s">
        <v>395</v>
      </c>
      <c r="B21" s="281"/>
      <c r="C21" s="280"/>
      <c r="D21" s="279" t="s">
        <v>394</v>
      </c>
      <c r="E21" s="281"/>
      <c r="F21" s="280"/>
      <c r="G21" s="279">
        <v>2021</v>
      </c>
      <c r="H21" s="280"/>
    </row>
    <row r="22" spans="1:8" ht="18" customHeight="1" thickBot="1">
      <c r="A22" s="279" t="s">
        <v>396</v>
      </c>
      <c r="B22" s="281"/>
      <c r="C22" s="280"/>
      <c r="D22" s="279" t="s">
        <v>397</v>
      </c>
      <c r="E22" s="281"/>
      <c r="F22" s="280"/>
      <c r="G22" s="279">
        <v>2021</v>
      </c>
      <c r="H22" s="280"/>
    </row>
    <row r="23" spans="1:8" ht="18" customHeight="1" thickBot="1">
      <c r="A23" s="279" t="s">
        <v>398</v>
      </c>
      <c r="B23" s="281"/>
      <c r="C23" s="280"/>
      <c r="D23" s="279" t="s">
        <v>399</v>
      </c>
      <c r="E23" s="281"/>
      <c r="F23" s="280"/>
      <c r="G23" s="279">
        <v>2021</v>
      </c>
      <c r="H23" s="280"/>
    </row>
    <row r="24" spans="3:6" ht="13.5" thickBot="1">
      <c r="C24" s="2"/>
      <c r="D24" s="2"/>
      <c r="E24" s="2"/>
      <c r="F24" s="2"/>
    </row>
    <row r="25" spans="2:6" ht="18" customHeight="1" thickBot="1">
      <c r="B25" s="9"/>
      <c r="C25" s="272" t="s">
        <v>20</v>
      </c>
      <c r="D25" s="273"/>
      <c r="E25" s="273"/>
      <c r="F25" s="274"/>
    </row>
    <row r="26" spans="2:6" ht="18" customHeight="1" thickBot="1">
      <c r="B26" s="9"/>
      <c r="C26" s="275" t="s">
        <v>21</v>
      </c>
      <c r="D26" s="276"/>
      <c r="E26" s="277"/>
      <c r="F26" s="278"/>
    </row>
    <row r="27" spans="2:6" ht="18" customHeight="1" thickBot="1">
      <c r="B27" s="9"/>
      <c r="C27" s="275" t="s">
        <v>22</v>
      </c>
      <c r="D27" s="276"/>
      <c r="E27" s="277"/>
      <c r="F27" s="278"/>
    </row>
    <row r="28" spans="2:6" ht="18" customHeight="1" thickBot="1">
      <c r="B28" s="9"/>
      <c r="C28" s="275" t="s">
        <v>23</v>
      </c>
      <c r="D28" s="276"/>
      <c r="E28" s="277"/>
      <c r="F28" s="278"/>
    </row>
    <row r="29" ht="13.5" thickBot="1"/>
    <row r="30" spans="1:8" ht="18" customHeight="1" thickBot="1">
      <c r="A30" s="268" t="s">
        <v>24</v>
      </c>
      <c r="B30" s="269"/>
      <c r="C30" s="269"/>
      <c r="D30" s="269"/>
      <c r="E30" s="269"/>
      <c r="F30" s="269"/>
      <c r="G30" s="269"/>
      <c r="H30" s="270"/>
    </row>
    <row r="31" spans="1:8" ht="13.5" customHeight="1" thickBot="1">
      <c r="A31" s="10"/>
      <c r="B31" s="11"/>
      <c r="C31" s="11"/>
      <c r="D31" s="11"/>
      <c r="E31" s="11"/>
      <c r="F31" s="11"/>
      <c r="G31" s="11"/>
      <c r="H31" s="12"/>
    </row>
    <row r="32" spans="1:8" ht="18" customHeight="1" thickBot="1">
      <c r="A32" s="258"/>
      <c r="B32" s="259"/>
      <c r="C32" s="258"/>
      <c r="D32" s="271"/>
      <c r="E32" s="259"/>
      <c r="F32" s="258"/>
      <c r="G32" s="271"/>
      <c r="H32" s="259"/>
    </row>
    <row r="33" spans="1:8" ht="18" customHeight="1" thickBot="1">
      <c r="A33" s="263"/>
      <c r="B33" s="264"/>
      <c r="C33" s="265"/>
      <c r="D33" s="266"/>
      <c r="E33" s="267"/>
      <c r="F33" s="265"/>
      <c r="G33" s="266"/>
      <c r="H33" s="267"/>
    </row>
    <row r="34" spans="1:8" ht="18" customHeight="1" thickBot="1">
      <c r="A34" s="263"/>
      <c r="B34" s="264"/>
      <c r="C34" s="265"/>
      <c r="D34" s="266"/>
      <c r="E34" s="267"/>
      <c r="F34" s="265"/>
      <c r="G34" s="266"/>
      <c r="H34" s="267"/>
    </row>
    <row r="35" spans="1:8" ht="18" customHeight="1" thickBot="1">
      <c r="A35" s="263"/>
      <c r="B35" s="264"/>
      <c r="C35" s="265"/>
      <c r="D35" s="266"/>
      <c r="E35" s="267"/>
      <c r="F35" s="265"/>
      <c r="G35" s="266"/>
      <c r="H35" s="267"/>
    </row>
    <row r="36" spans="1:9" ht="18" customHeight="1" thickBot="1">
      <c r="A36" s="5"/>
      <c r="B36" s="5"/>
      <c r="C36" s="5"/>
      <c r="D36" s="5"/>
      <c r="E36" s="14"/>
      <c r="F36" s="5"/>
      <c r="G36" s="5"/>
      <c r="H36" s="5"/>
      <c r="I36" s="5"/>
    </row>
    <row r="37" spans="1:12" ht="18" customHeight="1" thickBot="1">
      <c r="A37" s="260" t="s">
        <v>25</v>
      </c>
      <c r="B37" s="261"/>
      <c r="C37" s="261"/>
      <c r="D37" s="261"/>
      <c r="E37" s="261"/>
      <c r="F37" s="261"/>
      <c r="G37" s="261"/>
      <c r="H37" s="262"/>
      <c r="L37" s="5"/>
    </row>
    <row r="38" spans="1:8" ht="18" customHeight="1" thickBot="1">
      <c r="A38" s="260" t="s">
        <v>26</v>
      </c>
      <c r="B38" s="261"/>
      <c r="C38" s="261"/>
      <c r="D38" s="261"/>
      <c r="E38" s="261"/>
      <c r="F38" s="261"/>
      <c r="G38" s="261"/>
      <c r="H38" s="262"/>
    </row>
    <row r="39" spans="1:8" ht="18" customHeight="1" thickBot="1">
      <c r="A39" s="255" t="s">
        <v>27</v>
      </c>
      <c r="B39" s="256"/>
      <c r="C39" s="257"/>
      <c r="D39" s="255" t="s">
        <v>28</v>
      </c>
      <c r="E39" s="257"/>
      <c r="F39" s="255" t="s">
        <v>29</v>
      </c>
      <c r="G39" s="257"/>
      <c r="H39" s="13" t="s">
        <v>30</v>
      </c>
    </row>
    <row r="40" spans="1:8" ht="18" customHeight="1" thickBot="1">
      <c r="A40" s="249"/>
      <c r="B40" s="250"/>
      <c r="C40" s="251"/>
      <c r="D40" s="249"/>
      <c r="E40" s="251"/>
      <c r="F40" s="249"/>
      <c r="G40" s="251"/>
      <c r="H40" s="15"/>
    </row>
    <row r="41" spans="1:8" ht="18" customHeight="1" thickBot="1">
      <c r="A41" s="249"/>
      <c r="B41" s="250"/>
      <c r="C41" s="251"/>
      <c r="D41" s="249"/>
      <c r="E41" s="251"/>
      <c r="F41" s="249"/>
      <c r="G41" s="251"/>
      <c r="H41" s="16"/>
    </row>
    <row r="42" ht="12.75" customHeight="1"/>
    <row r="43" ht="12.75" customHeight="1" thickBot="1"/>
    <row r="44" spans="1:8" ht="18" customHeight="1" thickBot="1">
      <c r="A44" s="252" t="s">
        <v>31</v>
      </c>
      <c r="B44" s="253"/>
      <c r="C44" s="253"/>
      <c r="D44" s="253"/>
      <c r="E44" s="253"/>
      <c r="F44" s="253"/>
      <c r="G44" s="253"/>
      <c r="H44" s="254"/>
    </row>
    <row r="45" spans="1:8" ht="18" customHeight="1" thickBot="1">
      <c r="A45" s="249"/>
      <c r="B45" s="250"/>
      <c r="C45" s="250"/>
      <c r="D45" s="250"/>
      <c r="E45" s="250"/>
      <c r="F45" s="250"/>
      <c r="G45" s="250"/>
      <c r="H45" s="251"/>
    </row>
    <row r="46" spans="1:8" ht="18" customHeight="1" thickBot="1">
      <c r="A46" s="249"/>
      <c r="B46" s="250"/>
      <c r="C46" s="250"/>
      <c r="D46" s="250"/>
      <c r="E46" s="250"/>
      <c r="F46" s="250"/>
      <c r="G46" s="250"/>
      <c r="H46" s="251"/>
    </row>
  </sheetData>
  <sheetProtection selectLockedCells="1"/>
  <mergeCells count="68">
    <mergeCell ref="B3:E3"/>
    <mergeCell ref="B2:G2"/>
    <mergeCell ref="F3:G3"/>
    <mergeCell ref="G8:H8"/>
    <mergeCell ref="A8:B8"/>
    <mergeCell ref="C10:E10"/>
    <mergeCell ref="A10:B10"/>
    <mergeCell ref="A5:C6"/>
    <mergeCell ref="D5:H6"/>
    <mergeCell ref="A12:B12"/>
    <mergeCell ref="A14:B14"/>
    <mergeCell ref="A16:B16"/>
    <mergeCell ref="C16:E16"/>
    <mergeCell ref="C14:E14"/>
    <mergeCell ref="C12:E12"/>
    <mergeCell ref="A23:C23"/>
    <mergeCell ref="D23:F23"/>
    <mergeCell ref="G23:H23"/>
    <mergeCell ref="G22:H22"/>
    <mergeCell ref="D22:F22"/>
    <mergeCell ref="A22:C22"/>
    <mergeCell ref="G21:H21"/>
    <mergeCell ref="G20:H20"/>
    <mergeCell ref="D20:F20"/>
    <mergeCell ref="A18:H18"/>
    <mergeCell ref="D19:F19"/>
    <mergeCell ref="A19:C19"/>
    <mergeCell ref="A21:C21"/>
    <mergeCell ref="A20:C20"/>
    <mergeCell ref="G19:H19"/>
    <mergeCell ref="D21:F21"/>
    <mergeCell ref="C25:F25"/>
    <mergeCell ref="C28:D28"/>
    <mergeCell ref="C27:D27"/>
    <mergeCell ref="C26:D26"/>
    <mergeCell ref="E28:F28"/>
    <mergeCell ref="E27:F27"/>
    <mergeCell ref="E26:F26"/>
    <mergeCell ref="A30:H30"/>
    <mergeCell ref="F35:H35"/>
    <mergeCell ref="F34:H34"/>
    <mergeCell ref="F32:H32"/>
    <mergeCell ref="C35:E35"/>
    <mergeCell ref="C34:E34"/>
    <mergeCell ref="C32:E32"/>
    <mergeCell ref="A35:B35"/>
    <mergeCell ref="A33:B33"/>
    <mergeCell ref="C33:E33"/>
    <mergeCell ref="A39:C39"/>
    <mergeCell ref="A32:B32"/>
    <mergeCell ref="A38:H38"/>
    <mergeCell ref="A37:H37"/>
    <mergeCell ref="A34:B34"/>
    <mergeCell ref="D40:E40"/>
    <mergeCell ref="D39:E39"/>
    <mergeCell ref="F40:G40"/>
    <mergeCell ref="F39:G39"/>
    <mergeCell ref="F33:H33"/>
    <mergeCell ref="A1:E1"/>
    <mergeCell ref="G16:H16"/>
    <mergeCell ref="G14:H14"/>
    <mergeCell ref="A45:H45"/>
    <mergeCell ref="A46:H46"/>
    <mergeCell ref="A41:C41"/>
    <mergeCell ref="D41:E41"/>
    <mergeCell ref="F41:G41"/>
    <mergeCell ref="A44:H44"/>
    <mergeCell ref="A40:C40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D40" sqref="D40"/>
    </sheetView>
  </sheetViews>
  <sheetFormatPr defaultColWidth="11.421875" defaultRowHeight="12.75"/>
  <cols>
    <col min="3" max="3" width="27.57421875" style="0" customWidth="1"/>
    <col min="4" max="4" width="29.421875" style="0" customWidth="1"/>
    <col min="5" max="5" width="1.1484375" style="0" customWidth="1"/>
  </cols>
  <sheetData>
    <row r="1" spans="1:5" ht="19.5">
      <c r="A1" s="647"/>
      <c r="B1" s="648"/>
      <c r="C1" s="648"/>
      <c r="D1" s="648"/>
      <c r="E1" s="147"/>
    </row>
    <row r="2" spans="1:5" ht="15" customHeight="1">
      <c r="A2" s="148"/>
      <c r="B2" s="149"/>
      <c r="C2" s="150"/>
      <c r="D2" s="151"/>
      <c r="E2" s="152"/>
    </row>
    <row r="3" spans="1:5" ht="19.5">
      <c r="A3" s="649" t="s">
        <v>329</v>
      </c>
      <c r="B3" s="650"/>
      <c r="C3" s="650"/>
      <c r="D3" s="650"/>
      <c r="E3" s="651"/>
    </row>
    <row r="4" spans="1:5" ht="15">
      <c r="A4" s="153"/>
      <c r="B4" s="154"/>
      <c r="C4" s="5"/>
      <c r="D4" s="5"/>
      <c r="E4" s="155"/>
    </row>
    <row r="5" spans="1:5" ht="18.75">
      <c r="A5" s="156" t="s">
        <v>330</v>
      </c>
      <c r="B5" s="652" t="s">
        <v>364</v>
      </c>
      <c r="C5" s="653"/>
      <c r="D5" s="157"/>
      <c r="E5" s="158"/>
    </row>
    <row r="6" spans="1:5" ht="14.25" thickBot="1">
      <c r="A6" s="159"/>
      <c r="B6" s="160"/>
      <c r="C6" s="161"/>
      <c r="D6" s="157"/>
      <c r="E6" s="158"/>
    </row>
    <row r="7" spans="1:5" ht="17.25" thickBot="1">
      <c r="A7" s="162" t="s">
        <v>331</v>
      </c>
      <c r="C7" s="245">
        <v>44196</v>
      </c>
      <c r="D7" s="5"/>
      <c r="E7" s="158"/>
    </row>
    <row r="8" spans="1:5" ht="15.75" thickBot="1">
      <c r="A8" s="163"/>
      <c r="B8" s="164"/>
      <c r="C8" s="165"/>
      <c r="D8" s="157"/>
      <c r="E8" s="158"/>
    </row>
    <row r="9" spans="1:5" ht="19.5" thickBot="1">
      <c r="A9" s="654" t="s">
        <v>332</v>
      </c>
      <c r="B9" s="655"/>
      <c r="C9" s="655"/>
      <c r="D9" s="655"/>
      <c r="E9" s="656"/>
    </row>
    <row r="10" spans="1:5" ht="17.25" thickBot="1">
      <c r="A10" s="166" t="s">
        <v>333</v>
      </c>
      <c r="B10" s="167"/>
      <c r="C10" s="168"/>
      <c r="D10" s="169" t="s">
        <v>334</v>
      </c>
      <c r="E10" s="170"/>
    </row>
    <row r="11" spans="1:5" ht="15.75">
      <c r="A11" s="171" t="s">
        <v>335</v>
      </c>
      <c r="B11" s="172"/>
      <c r="C11" s="168"/>
      <c r="D11" s="173">
        <v>341788</v>
      </c>
      <c r="E11" s="174"/>
    </row>
    <row r="12" spans="1:5" ht="15.75">
      <c r="A12" s="171" t="s">
        <v>336</v>
      </c>
      <c r="B12" s="172"/>
      <c r="C12" s="168"/>
      <c r="D12" s="175"/>
      <c r="E12" s="176"/>
    </row>
    <row r="13" spans="1:5" ht="15.75">
      <c r="A13" s="171" t="s">
        <v>337</v>
      </c>
      <c r="B13" s="172"/>
      <c r="C13" s="168"/>
      <c r="D13" s="177"/>
      <c r="E13" s="178"/>
    </row>
    <row r="14" spans="1:5" ht="15.75">
      <c r="A14" s="171" t="s">
        <v>338</v>
      </c>
      <c r="B14" s="172"/>
      <c r="C14" s="168"/>
      <c r="D14" s="179"/>
      <c r="E14" s="180"/>
    </row>
    <row r="15" spans="1:5" ht="15.75">
      <c r="A15" s="171" t="s">
        <v>339</v>
      </c>
      <c r="B15" s="172"/>
      <c r="C15" s="168"/>
      <c r="D15" s="175">
        <v>-174028</v>
      </c>
      <c r="E15" s="176"/>
    </row>
    <row r="16" spans="1:5" ht="15.75">
      <c r="A16" s="171"/>
      <c r="B16" s="172"/>
      <c r="C16" s="168"/>
      <c r="D16" s="181"/>
      <c r="E16" s="182"/>
    </row>
    <row r="17" spans="1:5" ht="15.75">
      <c r="A17" s="183" t="s">
        <v>340</v>
      </c>
      <c r="B17" s="184"/>
      <c r="C17" s="185"/>
      <c r="D17" s="186">
        <f>SUM(D11:D16)</f>
        <v>167760</v>
      </c>
      <c r="E17" s="186"/>
    </row>
    <row r="18" spans="1:5" ht="16.5">
      <c r="A18" s="187" t="s">
        <v>341</v>
      </c>
      <c r="B18" s="167"/>
      <c r="C18" s="168"/>
      <c r="D18" s="179"/>
      <c r="E18" s="180"/>
    </row>
    <row r="19" spans="1:5" ht="15.75">
      <c r="A19" s="171" t="s">
        <v>342</v>
      </c>
      <c r="B19" s="172"/>
      <c r="C19" s="168"/>
      <c r="D19" s="177"/>
      <c r="E19" s="178"/>
    </row>
    <row r="20" spans="1:5" ht="15.75">
      <c r="A20" s="171" t="s">
        <v>343</v>
      </c>
      <c r="B20" s="172"/>
      <c r="C20" s="168"/>
      <c r="D20" s="179"/>
      <c r="E20" s="180"/>
    </row>
    <row r="21" spans="1:5" ht="15.75">
      <c r="A21" s="171" t="s">
        <v>344</v>
      </c>
      <c r="B21" s="172"/>
      <c r="C21" s="168"/>
      <c r="D21" s="179">
        <v>-420594</v>
      </c>
      <c r="E21" s="180"/>
    </row>
    <row r="22" spans="1:5" ht="15.75">
      <c r="A22" s="171" t="s">
        <v>113</v>
      </c>
      <c r="B22" s="172"/>
      <c r="C22" s="168"/>
      <c r="D22" s="179"/>
      <c r="E22" s="180"/>
    </row>
    <row r="23" spans="1:5" ht="15.75">
      <c r="A23" s="171"/>
      <c r="B23" s="172"/>
      <c r="C23" s="168"/>
      <c r="D23" s="179"/>
      <c r="E23" s="180"/>
    </row>
    <row r="24" spans="1:5" ht="15.75">
      <c r="A24" s="183" t="s">
        <v>345</v>
      </c>
      <c r="B24" s="184"/>
      <c r="C24" s="185"/>
      <c r="D24" s="186">
        <f>SUM(D19:D23)</f>
        <v>-420594</v>
      </c>
      <c r="E24" s="188"/>
    </row>
    <row r="25" spans="1:5" ht="16.5">
      <c r="A25" s="187" t="s">
        <v>346</v>
      </c>
      <c r="B25" s="167"/>
      <c r="C25" s="168"/>
      <c r="D25" s="179"/>
      <c r="E25" s="180"/>
    </row>
    <row r="26" spans="1:5" ht="15.75">
      <c r="A26" s="171" t="s">
        <v>347</v>
      </c>
      <c r="B26" s="172"/>
      <c r="C26" s="168"/>
      <c r="D26" s="177"/>
      <c r="E26" s="178"/>
    </row>
    <row r="27" spans="1:5" ht="15.75">
      <c r="A27" s="171" t="s">
        <v>348</v>
      </c>
      <c r="B27" s="172"/>
      <c r="C27" s="168"/>
      <c r="D27" s="179"/>
      <c r="E27" s="180"/>
    </row>
    <row r="28" spans="1:5" ht="15.75">
      <c r="A28" s="171" t="s">
        <v>349</v>
      </c>
      <c r="B28" s="172"/>
      <c r="C28" s="168"/>
      <c r="D28" s="175"/>
      <c r="E28" s="176"/>
    </row>
    <row r="29" spans="1:5" ht="15.75">
      <c r="A29" s="171" t="s">
        <v>350</v>
      </c>
      <c r="B29" s="172"/>
      <c r="C29" s="168"/>
      <c r="D29" s="179">
        <v>0</v>
      </c>
      <c r="E29" s="180"/>
    </row>
    <row r="30" spans="1:5" ht="15.75">
      <c r="A30" s="171" t="s">
        <v>351</v>
      </c>
      <c r="B30" s="172"/>
      <c r="C30" s="168"/>
      <c r="D30" s="175"/>
      <c r="E30" s="176"/>
    </row>
    <row r="31" spans="1:5" ht="15.75">
      <c r="A31" s="171" t="s">
        <v>113</v>
      </c>
      <c r="B31" s="172"/>
      <c r="C31" s="168"/>
      <c r="D31" s="175"/>
      <c r="E31" s="176"/>
    </row>
    <row r="32" spans="1:5" ht="15.75">
      <c r="A32" s="171"/>
      <c r="B32" s="172"/>
      <c r="C32" s="168"/>
      <c r="D32" s="175"/>
      <c r="E32" s="176"/>
    </row>
    <row r="33" spans="1:5" ht="15.75">
      <c r="A33" s="183" t="s">
        <v>352</v>
      </c>
      <c r="B33" s="184"/>
      <c r="C33" s="185"/>
      <c r="D33" s="186">
        <f>SUM(D26:D32)</f>
        <v>0</v>
      </c>
      <c r="E33" s="188"/>
    </row>
    <row r="34" spans="1:5" ht="15.75">
      <c r="A34" s="171"/>
      <c r="B34" s="172"/>
      <c r="C34" s="168"/>
      <c r="D34" s="179"/>
      <c r="E34" s="180"/>
    </row>
    <row r="35" spans="1:5" ht="16.5">
      <c r="A35" s="166" t="s">
        <v>353</v>
      </c>
      <c r="B35" s="167"/>
      <c r="C35" s="168"/>
      <c r="D35" s="179"/>
      <c r="E35" s="180"/>
    </row>
    <row r="36" spans="1:5" ht="16.5">
      <c r="A36" s="166" t="s">
        <v>354</v>
      </c>
      <c r="B36" s="167"/>
      <c r="C36" s="168"/>
      <c r="D36" s="186">
        <f>D17+D24+D33</f>
        <v>-252834</v>
      </c>
      <c r="E36" s="186"/>
    </row>
    <row r="37" spans="1:5" ht="15.75">
      <c r="A37" s="171"/>
      <c r="B37" s="172"/>
      <c r="C37" s="168"/>
      <c r="D37" s="179"/>
      <c r="E37" s="180"/>
    </row>
    <row r="38" spans="1:5" ht="16.5">
      <c r="A38" s="166" t="s">
        <v>355</v>
      </c>
      <c r="B38" s="167"/>
      <c r="C38" s="168"/>
      <c r="D38" s="186">
        <v>758501</v>
      </c>
      <c r="E38" s="188"/>
    </row>
    <row r="39" spans="1:5" ht="16.5" thickBot="1">
      <c r="A39" s="171"/>
      <c r="B39" s="172"/>
      <c r="C39" s="168"/>
      <c r="D39" s="179"/>
      <c r="E39" s="189"/>
    </row>
    <row r="40" spans="1:5" ht="16.5">
      <c r="A40" s="166" t="s">
        <v>356</v>
      </c>
      <c r="B40" s="167"/>
      <c r="C40" s="168"/>
      <c r="D40" s="177">
        <v>505668</v>
      </c>
      <c r="E40" s="190"/>
    </row>
    <row r="41" spans="1:5" ht="13.5">
      <c r="A41" s="191"/>
      <c r="B41" s="192"/>
      <c r="C41" s="192"/>
      <c r="D41" s="193"/>
      <c r="E41" s="194"/>
    </row>
    <row r="42" spans="1:5" ht="13.5">
      <c r="A42" s="195"/>
      <c r="B42" s="196"/>
      <c r="C42" s="196"/>
      <c r="D42" s="197"/>
      <c r="E42" s="198"/>
    </row>
    <row r="43" spans="1:5" ht="13.5">
      <c r="A43" s="199"/>
      <c r="B43" s="200"/>
      <c r="C43" s="201"/>
      <c r="D43" s="202"/>
      <c r="E43" s="198"/>
    </row>
    <row r="44" spans="1:5" ht="16.5">
      <c r="A44" s="203"/>
      <c r="B44" s="201"/>
      <c r="C44" s="204" t="s">
        <v>357</v>
      </c>
      <c r="D44" s="202"/>
      <c r="E44" s="205"/>
    </row>
    <row r="45" spans="1:5" ht="13.5">
      <c r="A45" s="206"/>
      <c r="B45" s="207"/>
      <c r="C45" s="207"/>
      <c r="D45" s="207"/>
      <c r="E45" s="208"/>
    </row>
    <row r="46" spans="1:5" ht="13.5">
      <c r="A46" s="209"/>
      <c r="B46" s="210"/>
      <c r="C46" s="210"/>
      <c r="D46" s="210"/>
      <c r="E46" s="211"/>
    </row>
  </sheetData>
  <sheetProtection/>
  <mergeCells count="4">
    <mergeCell ref="A1:D1"/>
    <mergeCell ref="A3:E3"/>
    <mergeCell ref="B5:C5"/>
    <mergeCell ref="A9:E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zoomScalePageLayoutView="0" workbookViewId="0" topLeftCell="A49">
      <selection activeCell="F74" sqref="F74"/>
    </sheetView>
  </sheetViews>
  <sheetFormatPr defaultColWidth="11.421875" defaultRowHeight="12.75"/>
  <cols>
    <col min="1" max="1" width="6.00390625" style="0" customWidth="1"/>
  </cols>
  <sheetData>
    <row r="1" spans="1:8" ht="12.75">
      <c r="A1" s="7"/>
      <c r="B1" s="305" t="s">
        <v>138</v>
      </c>
      <c r="C1" s="305"/>
      <c r="D1" s="305"/>
      <c r="E1" s="308" t="s">
        <v>364</v>
      </c>
      <c r="F1" s="308"/>
      <c r="G1" s="308"/>
      <c r="H1" s="308"/>
    </row>
    <row r="2" ht="14.25" customHeight="1" thickBot="1">
      <c r="A2" s="5"/>
    </row>
    <row r="3" spans="1:8" ht="16.5" customHeight="1">
      <c r="A3" s="57"/>
      <c r="B3" s="303" t="s">
        <v>137</v>
      </c>
      <c r="C3" s="304"/>
      <c r="D3" s="304"/>
      <c r="E3" s="304"/>
      <c r="F3" s="304"/>
      <c r="G3" s="304"/>
      <c r="H3" s="58"/>
    </row>
    <row r="4" spans="1:8" ht="13.5" thickBot="1">
      <c r="A4" s="59"/>
      <c r="B4" s="62" t="s">
        <v>139</v>
      </c>
      <c r="C4" s="94">
        <v>31</v>
      </c>
      <c r="D4" s="62" t="s">
        <v>140</v>
      </c>
      <c r="E4" s="144" t="s">
        <v>324</v>
      </c>
      <c r="F4" s="61" t="s">
        <v>140</v>
      </c>
      <c r="G4" s="95">
        <v>2020</v>
      </c>
      <c r="H4" s="60"/>
    </row>
    <row r="5" ht="13.5" thickBot="1"/>
    <row r="6" spans="1:8" ht="12.75">
      <c r="A6" s="69" t="s">
        <v>141</v>
      </c>
      <c r="B6" s="20"/>
      <c r="C6" s="20"/>
      <c r="D6" s="20"/>
      <c r="E6" s="20"/>
      <c r="F6" s="20"/>
      <c r="G6" s="20"/>
      <c r="H6" s="21"/>
    </row>
    <row r="7" spans="1:8" ht="13.5" thickBot="1">
      <c r="A7" s="306" t="s">
        <v>142</v>
      </c>
      <c r="B7" s="307"/>
      <c r="C7" s="67"/>
      <c r="D7" s="67"/>
      <c r="E7" s="67"/>
      <c r="F7" s="67"/>
      <c r="G7" s="67"/>
      <c r="H7" s="68"/>
    </row>
    <row r="8" spans="1:8" ht="12.75">
      <c r="A8" s="311" t="s">
        <v>143</v>
      </c>
      <c r="B8" s="312"/>
      <c r="C8" s="5"/>
      <c r="D8" s="313" t="s">
        <v>145</v>
      </c>
      <c r="E8" s="313"/>
      <c r="F8" s="313" t="s">
        <v>146</v>
      </c>
      <c r="G8" s="313"/>
      <c r="H8" s="9"/>
    </row>
    <row r="9" spans="1:11" ht="12.75">
      <c r="A9" s="63"/>
      <c r="B9" s="315" t="s">
        <v>144</v>
      </c>
      <c r="C9" s="315"/>
      <c r="D9" s="309">
        <v>16960</v>
      </c>
      <c r="E9" s="310"/>
      <c r="F9" s="309">
        <v>51098</v>
      </c>
      <c r="G9" s="310"/>
      <c r="H9" s="9"/>
      <c r="J9" s="88"/>
      <c r="K9" s="235"/>
    </row>
    <row r="10" spans="1:8" ht="12.75">
      <c r="A10" s="63"/>
      <c r="B10" s="315" t="s">
        <v>318</v>
      </c>
      <c r="C10" s="315"/>
      <c r="D10" s="309">
        <v>228237</v>
      </c>
      <c r="E10" s="310"/>
      <c r="F10" s="309">
        <v>209397</v>
      </c>
      <c r="G10" s="310"/>
      <c r="H10" s="9"/>
    </row>
    <row r="11" spans="1:9" ht="12.75">
      <c r="A11" s="63"/>
      <c r="B11" s="314"/>
      <c r="C11" s="314"/>
      <c r="D11" s="309"/>
      <c r="E11" s="310"/>
      <c r="F11" s="309"/>
      <c r="G11" s="310"/>
      <c r="H11" s="9"/>
      <c r="I11" s="22"/>
    </row>
    <row r="12" spans="1:8" ht="12.75">
      <c r="A12" s="63"/>
      <c r="B12" s="314"/>
      <c r="C12" s="314"/>
      <c r="D12" s="309">
        <f>SUM(D9:E11)</f>
        <v>245197</v>
      </c>
      <c r="E12" s="310"/>
      <c r="F12" s="309">
        <f>SUM(F9:G11)</f>
        <v>260495</v>
      </c>
      <c r="G12" s="310"/>
      <c r="H12" s="9"/>
    </row>
    <row r="13" spans="1:8" ht="12.75">
      <c r="A13" s="63"/>
      <c r="B13" s="5"/>
      <c r="C13" s="320" t="s">
        <v>147</v>
      </c>
      <c r="D13" s="320"/>
      <c r="E13" s="5"/>
      <c r="F13" s="318">
        <f>SUM(D12:F12)</f>
        <v>505692</v>
      </c>
      <c r="G13" s="319"/>
      <c r="H13" s="9"/>
    </row>
    <row r="14" spans="1:8" ht="12.75">
      <c r="A14" s="63"/>
      <c r="B14" s="5"/>
      <c r="C14" s="5"/>
      <c r="D14" s="71"/>
      <c r="E14" s="5"/>
      <c r="F14" s="5"/>
      <c r="G14" s="5"/>
      <c r="H14" s="9"/>
    </row>
    <row r="15" spans="1:8" ht="12.75">
      <c r="A15" s="73" t="s">
        <v>148</v>
      </c>
      <c r="B15" s="74"/>
      <c r="C15" s="5"/>
      <c r="D15" s="5"/>
      <c r="E15" s="5"/>
      <c r="F15" s="5"/>
      <c r="G15" s="5"/>
      <c r="H15" s="9"/>
    </row>
    <row r="16" spans="1:8" ht="12.75">
      <c r="A16" s="63"/>
      <c r="B16" s="5"/>
      <c r="C16" s="5"/>
      <c r="D16" s="5"/>
      <c r="E16" s="5"/>
      <c r="F16" s="5"/>
      <c r="G16" s="5"/>
      <c r="H16" s="9"/>
    </row>
    <row r="17" spans="1:8" ht="12.75">
      <c r="A17" s="63"/>
      <c r="B17" s="317" t="s">
        <v>149</v>
      </c>
      <c r="C17" s="316"/>
      <c r="D17" s="309"/>
      <c r="E17" s="310"/>
      <c r="F17" s="309"/>
      <c r="G17" s="310"/>
      <c r="H17" s="9"/>
    </row>
    <row r="18" spans="1:8" ht="12.75">
      <c r="A18" s="63"/>
      <c r="B18" s="315" t="s">
        <v>150</v>
      </c>
      <c r="C18" s="316"/>
      <c r="D18" s="309"/>
      <c r="E18" s="310"/>
      <c r="F18" s="309"/>
      <c r="G18" s="310"/>
      <c r="H18" s="9"/>
    </row>
    <row r="19" spans="1:8" ht="12.75">
      <c r="A19" s="63"/>
      <c r="B19" s="314"/>
      <c r="C19" s="321"/>
      <c r="D19" s="309"/>
      <c r="E19" s="310"/>
      <c r="F19" s="309"/>
      <c r="G19" s="310"/>
      <c r="H19" s="75"/>
    </row>
    <row r="20" spans="1:8" ht="12.75">
      <c r="A20" s="63"/>
      <c r="B20" s="72" t="s">
        <v>151</v>
      </c>
      <c r="C20" s="72"/>
      <c r="D20" s="80"/>
      <c r="E20" s="80"/>
      <c r="F20" s="89"/>
      <c r="G20" s="90"/>
      <c r="H20" s="75"/>
    </row>
    <row r="21" spans="1:8" ht="12.75">
      <c r="A21" s="63"/>
      <c r="B21" s="324" t="s">
        <v>152</v>
      </c>
      <c r="C21" s="325"/>
      <c r="D21" s="309"/>
      <c r="E21" s="310"/>
      <c r="F21" s="309"/>
      <c r="G21" s="310"/>
      <c r="H21" s="9"/>
    </row>
    <row r="22" spans="1:8" ht="12.75">
      <c r="A22" s="63"/>
      <c r="B22" s="322" t="s">
        <v>153</v>
      </c>
      <c r="C22" s="323"/>
      <c r="D22" s="309"/>
      <c r="E22" s="310"/>
      <c r="F22" s="309"/>
      <c r="G22" s="310"/>
      <c r="H22" s="9"/>
    </row>
    <row r="23" spans="1:8" ht="12.75">
      <c r="A23" s="63"/>
      <c r="B23" s="314"/>
      <c r="C23" s="321"/>
      <c r="D23" s="309"/>
      <c r="E23" s="310"/>
      <c r="F23" s="309"/>
      <c r="G23" s="310"/>
      <c r="H23" s="9"/>
    </row>
    <row r="24" spans="1:8" ht="12.75">
      <c r="A24" s="63"/>
      <c r="B24" s="5"/>
      <c r="C24" s="74" t="s">
        <v>154</v>
      </c>
      <c r="D24" s="74"/>
      <c r="E24" s="77"/>
      <c r="F24" s="318">
        <f>SUM(F17:F19)-SUM(F21:F23)</f>
        <v>0</v>
      </c>
      <c r="G24" s="319"/>
      <c r="H24" s="9"/>
    </row>
    <row r="25" spans="1:8" ht="12.75">
      <c r="A25" s="63"/>
      <c r="B25" s="5"/>
      <c r="C25" s="5"/>
      <c r="D25" s="5"/>
      <c r="E25" s="77"/>
      <c r="F25" s="5"/>
      <c r="G25" s="5"/>
      <c r="H25" s="9"/>
    </row>
    <row r="26" spans="1:8" ht="12.75">
      <c r="A26" s="330" t="s">
        <v>155</v>
      </c>
      <c r="B26" s="330"/>
      <c r="C26" s="330"/>
      <c r="D26" s="71"/>
      <c r="E26" s="5"/>
      <c r="F26" s="5"/>
      <c r="G26" s="5"/>
      <c r="H26" s="9"/>
    </row>
    <row r="27" spans="1:8" ht="12.75">
      <c r="A27" s="63"/>
      <c r="B27" s="5"/>
      <c r="C27" s="5"/>
      <c r="D27" s="5"/>
      <c r="E27" s="5"/>
      <c r="F27" s="5"/>
      <c r="G27" s="5"/>
      <c r="H27" s="9"/>
    </row>
    <row r="28" spans="1:8" ht="12.75">
      <c r="A28" s="63"/>
      <c r="B28" s="331" t="s">
        <v>365</v>
      </c>
      <c r="C28" s="316"/>
      <c r="D28" s="327"/>
      <c r="E28" s="310"/>
      <c r="F28" s="327">
        <v>643983</v>
      </c>
      <c r="G28" s="310"/>
      <c r="H28" s="9"/>
    </row>
    <row r="29" spans="1:8" ht="12.75">
      <c r="A29" s="63"/>
      <c r="B29" s="336" t="s">
        <v>156</v>
      </c>
      <c r="C29" s="337"/>
      <c r="D29" s="327"/>
      <c r="E29" s="310"/>
      <c r="F29" s="327"/>
      <c r="G29" s="310"/>
      <c r="H29" s="9"/>
    </row>
    <row r="30" spans="1:8" ht="12.75">
      <c r="A30" s="63"/>
      <c r="B30" s="315" t="s">
        <v>157</v>
      </c>
      <c r="C30" s="316"/>
      <c r="D30" s="327"/>
      <c r="E30" s="310"/>
      <c r="F30" s="327">
        <v>0</v>
      </c>
      <c r="G30" s="310"/>
      <c r="H30" s="9"/>
    </row>
    <row r="31" spans="1:9" ht="12.75">
      <c r="A31" s="63"/>
      <c r="B31" s="315" t="s">
        <v>158</v>
      </c>
      <c r="C31" s="316"/>
      <c r="D31" s="327"/>
      <c r="E31" s="310"/>
      <c r="F31" s="327"/>
      <c r="G31" s="310"/>
      <c r="H31" s="9"/>
      <c r="I31" s="76"/>
    </row>
    <row r="32" spans="1:8" ht="12.75">
      <c r="A32" s="83"/>
      <c r="B32" s="328"/>
      <c r="C32" s="329"/>
      <c r="D32" s="327"/>
      <c r="E32" s="310"/>
      <c r="F32" s="327"/>
      <c r="G32" s="310"/>
      <c r="H32" s="9"/>
    </row>
    <row r="33" spans="1:8" ht="12.75">
      <c r="A33" s="63"/>
      <c r="B33" s="5" t="s">
        <v>151</v>
      </c>
      <c r="C33" s="5"/>
      <c r="D33" s="93"/>
      <c r="E33" s="93"/>
      <c r="F33" s="93"/>
      <c r="G33" s="93"/>
      <c r="H33" s="9"/>
    </row>
    <row r="34" spans="1:8" ht="12.75">
      <c r="A34" s="63"/>
      <c r="B34" s="315" t="s">
        <v>159</v>
      </c>
      <c r="C34" s="316"/>
      <c r="D34" s="327"/>
      <c r="E34" s="310"/>
      <c r="F34" s="327"/>
      <c r="G34" s="310"/>
      <c r="H34" s="9"/>
    </row>
    <row r="35" spans="1:8" ht="12.75">
      <c r="A35" s="63"/>
      <c r="B35" s="322" t="s">
        <v>160</v>
      </c>
      <c r="C35" s="323"/>
      <c r="D35" s="327"/>
      <c r="E35" s="310"/>
      <c r="F35" s="327"/>
      <c r="G35" s="310"/>
      <c r="H35" s="9"/>
    </row>
    <row r="36" spans="1:8" ht="12.75">
      <c r="A36" s="63"/>
      <c r="B36" s="322" t="s">
        <v>153</v>
      </c>
      <c r="C36" s="323"/>
      <c r="D36" s="327"/>
      <c r="E36" s="310"/>
      <c r="F36" s="327"/>
      <c r="G36" s="310"/>
      <c r="H36" s="9"/>
    </row>
    <row r="37" spans="1:8" ht="12.75">
      <c r="A37" s="63"/>
      <c r="B37" s="315" t="s">
        <v>161</v>
      </c>
      <c r="C37" s="316"/>
      <c r="D37" s="327"/>
      <c r="E37" s="310"/>
      <c r="F37" s="327"/>
      <c r="G37" s="310"/>
      <c r="H37" s="9"/>
    </row>
    <row r="38" spans="1:8" ht="12.75">
      <c r="A38" s="63"/>
      <c r="B38" s="314"/>
      <c r="C38" s="321"/>
      <c r="D38" s="334"/>
      <c r="E38" s="335"/>
      <c r="F38" s="327"/>
      <c r="G38" s="310"/>
      <c r="H38" s="9"/>
    </row>
    <row r="39" spans="1:8" ht="12.75">
      <c r="A39" s="63"/>
      <c r="B39" s="5"/>
      <c r="C39" s="320" t="s">
        <v>162</v>
      </c>
      <c r="D39" s="320"/>
      <c r="E39" s="333"/>
      <c r="F39" s="332">
        <f>SUM(F28:F32)-SUM(F34:F38)</f>
        <v>643983</v>
      </c>
      <c r="G39" s="319"/>
      <c r="H39" s="9"/>
    </row>
    <row r="40" spans="1:8" ht="12.75">
      <c r="A40" s="63"/>
      <c r="B40" s="5"/>
      <c r="C40" s="5"/>
      <c r="D40" s="5"/>
      <c r="E40" s="5"/>
      <c r="F40" s="5"/>
      <c r="G40" s="5"/>
      <c r="H40" s="9"/>
    </row>
    <row r="41" spans="1:8" ht="12.75">
      <c r="A41" s="326" t="s">
        <v>163</v>
      </c>
      <c r="B41" s="315"/>
      <c r="C41" s="315"/>
      <c r="D41" s="5"/>
      <c r="E41" s="5"/>
      <c r="F41" s="5"/>
      <c r="G41" s="5"/>
      <c r="H41" s="9"/>
    </row>
    <row r="42" spans="1:8" ht="12.75">
      <c r="A42" s="63"/>
      <c r="B42" s="5"/>
      <c r="C42" s="5"/>
      <c r="D42" s="5"/>
      <c r="E42" s="5"/>
      <c r="F42" s="5"/>
      <c r="G42" s="5"/>
      <c r="H42" s="9"/>
    </row>
    <row r="43" spans="1:8" ht="12.75">
      <c r="A43" s="63"/>
      <c r="B43" s="353" t="s">
        <v>167</v>
      </c>
      <c r="C43" s="354"/>
      <c r="D43" s="327"/>
      <c r="E43" s="340"/>
      <c r="F43" s="327"/>
      <c r="G43" s="340"/>
      <c r="H43" s="9"/>
    </row>
    <row r="44" spans="1:8" ht="12.75">
      <c r="A44" s="85"/>
      <c r="B44" s="353" t="s">
        <v>168</v>
      </c>
      <c r="C44" s="354"/>
      <c r="D44" s="327"/>
      <c r="E44" s="340"/>
      <c r="F44" s="327"/>
      <c r="G44" s="340"/>
      <c r="H44" s="9"/>
    </row>
    <row r="45" spans="1:8" ht="12.75">
      <c r="A45" s="63"/>
      <c r="B45" s="353" t="s">
        <v>169</v>
      </c>
      <c r="C45" s="354"/>
      <c r="D45" s="327"/>
      <c r="E45" s="340"/>
      <c r="F45" s="327"/>
      <c r="G45" s="340"/>
      <c r="H45" s="9"/>
    </row>
    <row r="46" spans="1:8" ht="12.75">
      <c r="A46" s="63"/>
      <c r="B46" s="353" t="s">
        <v>170</v>
      </c>
      <c r="C46" s="354"/>
      <c r="D46" s="327"/>
      <c r="E46" s="340"/>
      <c r="F46" s="327"/>
      <c r="G46" s="340"/>
      <c r="H46" s="9"/>
    </row>
    <row r="47" spans="1:8" ht="12.75">
      <c r="A47" s="63"/>
      <c r="B47" s="355" t="s">
        <v>171</v>
      </c>
      <c r="C47" s="356"/>
      <c r="D47" s="327"/>
      <c r="E47" s="340"/>
      <c r="F47" s="327"/>
      <c r="G47" s="340"/>
      <c r="H47" s="9"/>
    </row>
    <row r="48" spans="1:10" ht="12.75">
      <c r="A48" s="63"/>
      <c r="B48" s="353" t="s">
        <v>172</v>
      </c>
      <c r="C48" s="354"/>
      <c r="D48" s="327"/>
      <c r="E48" s="340"/>
      <c r="F48" s="327"/>
      <c r="G48" s="340"/>
      <c r="H48" s="9"/>
      <c r="J48" s="86"/>
    </row>
    <row r="49" spans="1:8" ht="12.75">
      <c r="A49" s="63"/>
      <c r="B49" s="353" t="s">
        <v>322</v>
      </c>
      <c r="C49" s="354"/>
      <c r="D49" s="327"/>
      <c r="E49" s="340"/>
      <c r="F49" s="327"/>
      <c r="G49" s="340"/>
      <c r="H49" s="9"/>
    </row>
    <row r="50" spans="1:8" ht="12.75">
      <c r="A50" s="63"/>
      <c r="B50" s="357" t="s">
        <v>319</v>
      </c>
      <c r="C50" s="358"/>
      <c r="D50" s="327"/>
      <c r="E50" s="340"/>
      <c r="F50" s="327"/>
      <c r="G50" s="340"/>
      <c r="H50" s="9"/>
    </row>
    <row r="51" spans="1:8" ht="12.75">
      <c r="A51" s="63"/>
      <c r="B51" s="5" t="s">
        <v>151</v>
      </c>
      <c r="C51" s="5"/>
      <c r="D51" s="93"/>
      <c r="E51" s="93"/>
      <c r="F51" s="93"/>
      <c r="G51" s="93"/>
      <c r="H51" s="9"/>
    </row>
    <row r="52" spans="1:8" ht="12.75">
      <c r="A52" s="63"/>
      <c r="B52" s="359" t="s">
        <v>173</v>
      </c>
      <c r="C52" s="360"/>
      <c r="D52" s="327"/>
      <c r="E52" s="340"/>
      <c r="F52" s="327"/>
      <c r="G52" s="340"/>
      <c r="H52" s="9"/>
    </row>
    <row r="53" spans="1:8" ht="12.75">
      <c r="A53" s="63"/>
      <c r="B53" s="359" t="s">
        <v>174</v>
      </c>
      <c r="C53" s="360"/>
      <c r="D53" s="327"/>
      <c r="E53" s="340"/>
      <c r="F53" s="327"/>
      <c r="G53" s="340"/>
      <c r="H53" s="9"/>
    </row>
    <row r="54" spans="1:8" ht="12.75">
      <c r="A54" s="63"/>
      <c r="B54" s="353" t="s">
        <v>161</v>
      </c>
      <c r="C54" s="354"/>
      <c r="D54" s="327"/>
      <c r="E54" s="340"/>
      <c r="F54" s="327"/>
      <c r="G54" s="340"/>
      <c r="H54" s="9"/>
    </row>
    <row r="55" spans="1:8" ht="12.75">
      <c r="A55" s="63"/>
      <c r="B55" s="357"/>
      <c r="C55" s="358"/>
      <c r="D55" s="327"/>
      <c r="E55" s="340"/>
      <c r="F55" s="327"/>
      <c r="G55" s="340"/>
      <c r="H55" s="9"/>
    </row>
    <row r="56" spans="1:8" ht="12.75">
      <c r="A56" s="63"/>
      <c r="B56" s="5"/>
      <c r="C56" s="320" t="s">
        <v>175</v>
      </c>
      <c r="D56" s="320"/>
      <c r="E56" s="333"/>
      <c r="F56" s="332">
        <f>SUM(F43:F50)-SUM(F52:F55)</f>
        <v>0</v>
      </c>
      <c r="G56" s="341"/>
      <c r="H56" s="9"/>
    </row>
    <row r="57" spans="1:8" ht="12.75">
      <c r="A57" s="63"/>
      <c r="B57" s="5"/>
      <c r="C57" s="81"/>
      <c r="D57" s="81"/>
      <c r="E57" s="81"/>
      <c r="F57" s="215"/>
      <c r="G57" s="215"/>
      <c r="H57" s="9"/>
    </row>
    <row r="58" spans="1:8" ht="12.75">
      <c r="A58" s="63"/>
      <c r="B58" s="5"/>
      <c r="C58" s="5"/>
      <c r="D58" s="5"/>
      <c r="E58" s="5"/>
      <c r="F58" s="5"/>
      <c r="G58" s="5"/>
      <c r="H58" s="9"/>
    </row>
    <row r="59" spans="1:8" ht="12.75">
      <c r="A59" s="326" t="s">
        <v>164</v>
      </c>
      <c r="B59" s="320"/>
      <c r="C59" s="320"/>
      <c r="D59" s="72"/>
      <c r="E59" s="5"/>
      <c r="F59" s="5"/>
      <c r="G59" s="5"/>
      <c r="H59" s="9"/>
    </row>
    <row r="60" spans="1:8" ht="12.75">
      <c r="A60" s="63"/>
      <c r="B60" s="5"/>
      <c r="C60" s="5"/>
      <c r="D60" s="5"/>
      <c r="E60" s="5"/>
      <c r="F60" s="5"/>
      <c r="G60" s="5"/>
      <c r="H60" s="9"/>
    </row>
    <row r="61" spans="1:8" ht="12.75">
      <c r="A61" s="63"/>
      <c r="B61" s="353" t="s">
        <v>35</v>
      </c>
      <c r="C61" s="354"/>
      <c r="D61" s="342"/>
      <c r="E61" s="343"/>
      <c r="F61" s="344">
        <v>8623</v>
      </c>
      <c r="G61" s="343"/>
      <c r="H61" s="9"/>
    </row>
    <row r="62" spans="1:8" ht="12.75">
      <c r="A62" s="63"/>
      <c r="B62" s="353" t="s">
        <v>358</v>
      </c>
      <c r="C62" s="354"/>
      <c r="D62" s="327"/>
      <c r="E62" s="340"/>
      <c r="F62" s="327"/>
      <c r="G62" s="340"/>
      <c r="H62" s="9"/>
    </row>
    <row r="63" spans="1:8" ht="12.75">
      <c r="A63" s="63"/>
      <c r="B63" s="353" t="s">
        <v>176</v>
      </c>
      <c r="C63" s="354"/>
      <c r="D63" s="347"/>
      <c r="E63" s="346"/>
      <c r="F63" s="345"/>
      <c r="G63" s="346"/>
      <c r="H63" s="9"/>
    </row>
    <row r="64" spans="1:8" ht="12.75">
      <c r="A64" s="63"/>
      <c r="B64" s="353" t="s">
        <v>34</v>
      </c>
      <c r="C64" s="354"/>
      <c r="D64" s="327"/>
      <c r="E64" s="340"/>
      <c r="F64" s="327"/>
      <c r="G64" s="340"/>
      <c r="H64" s="9"/>
    </row>
    <row r="65" spans="1:8" ht="12.75">
      <c r="A65" s="63"/>
      <c r="B65" s="353" t="s">
        <v>177</v>
      </c>
      <c r="C65" s="354"/>
      <c r="D65" s="347"/>
      <c r="E65" s="346"/>
      <c r="F65" s="345"/>
      <c r="G65" s="346"/>
      <c r="H65" s="9"/>
    </row>
    <row r="66" spans="1:8" ht="12.75">
      <c r="A66" s="63"/>
      <c r="B66" s="359" t="s">
        <v>178</v>
      </c>
      <c r="C66" s="360"/>
      <c r="D66" s="327"/>
      <c r="E66" s="340"/>
      <c r="F66" s="327"/>
      <c r="G66" s="340"/>
      <c r="H66" s="9"/>
    </row>
    <row r="67" spans="1:8" ht="12.75">
      <c r="A67" s="63"/>
      <c r="B67" s="353" t="s">
        <v>179</v>
      </c>
      <c r="C67" s="354"/>
      <c r="D67" s="327"/>
      <c r="E67" s="340"/>
      <c r="F67" s="327"/>
      <c r="G67" s="340"/>
      <c r="H67" s="87"/>
    </row>
    <row r="68" spans="1:8" ht="12.75">
      <c r="A68" s="63"/>
      <c r="B68" s="357"/>
      <c r="C68" s="358"/>
      <c r="D68" s="348"/>
      <c r="E68" s="349"/>
      <c r="F68" s="350"/>
      <c r="G68" s="349"/>
      <c r="H68" s="9"/>
    </row>
    <row r="69" spans="1:8" ht="12.75">
      <c r="A69" s="63"/>
      <c r="B69" s="5" t="s">
        <v>151</v>
      </c>
      <c r="C69" s="5"/>
      <c r="D69" s="93"/>
      <c r="E69" s="93"/>
      <c r="F69" s="93"/>
      <c r="G69" s="93"/>
      <c r="H69" s="9"/>
    </row>
    <row r="70" spans="1:8" ht="12.75">
      <c r="A70" s="63"/>
      <c r="B70" s="353" t="s">
        <v>180</v>
      </c>
      <c r="C70" s="354"/>
      <c r="D70" s="327"/>
      <c r="E70" s="340"/>
      <c r="F70" s="327"/>
      <c r="G70" s="340"/>
      <c r="H70" s="9"/>
    </row>
    <row r="71" spans="1:8" ht="13.5" thickBot="1">
      <c r="A71" s="63"/>
      <c r="B71" s="357"/>
      <c r="C71" s="358"/>
      <c r="D71" s="348"/>
      <c r="E71" s="349"/>
      <c r="F71" s="350"/>
      <c r="G71" s="349"/>
      <c r="H71" s="9"/>
    </row>
    <row r="72" spans="1:8" ht="13.5" thickBot="1">
      <c r="A72" s="63"/>
      <c r="B72" s="5"/>
      <c r="C72" s="320" t="s">
        <v>165</v>
      </c>
      <c r="D72" s="315"/>
      <c r="E72" s="316"/>
      <c r="F72" s="351">
        <f>SUM(F61:F68)-SUM(F69:F71)</f>
        <v>8623</v>
      </c>
      <c r="G72" s="352"/>
      <c r="H72" s="9"/>
    </row>
    <row r="73" spans="1:8" ht="12.75">
      <c r="A73" s="338" t="s">
        <v>166</v>
      </c>
      <c r="B73" s="339"/>
      <c r="C73" s="339"/>
      <c r="D73" s="92"/>
      <c r="E73" s="92"/>
      <c r="F73" s="361">
        <v>1158274</v>
      </c>
      <c r="G73" s="361"/>
      <c r="H73" s="9"/>
    </row>
    <row r="74" spans="1:10" ht="13.5" thickBot="1">
      <c r="A74" s="59"/>
      <c r="B74" s="3"/>
      <c r="C74" s="3"/>
      <c r="D74" s="3"/>
      <c r="E74" s="3"/>
      <c r="F74" s="3"/>
      <c r="G74" s="3"/>
      <c r="H74" s="60"/>
      <c r="J74" s="5"/>
    </row>
  </sheetData>
  <sheetProtection selectLockedCells="1"/>
  <mergeCells count="147">
    <mergeCell ref="B70:C70"/>
    <mergeCell ref="B71:C71"/>
    <mergeCell ref="C56:E56"/>
    <mergeCell ref="F73:G73"/>
    <mergeCell ref="B65:C65"/>
    <mergeCell ref="B66:C66"/>
    <mergeCell ref="B67:C67"/>
    <mergeCell ref="B68:C68"/>
    <mergeCell ref="B61:C61"/>
    <mergeCell ref="B62:C62"/>
    <mergeCell ref="B63:C63"/>
    <mergeCell ref="B64:C64"/>
    <mergeCell ref="B52:C52"/>
    <mergeCell ref="B53:C53"/>
    <mergeCell ref="B54:C54"/>
    <mergeCell ref="B55:C55"/>
    <mergeCell ref="A59:C59"/>
    <mergeCell ref="F72:G72"/>
    <mergeCell ref="B43:C43"/>
    <mergeCell ref="B44:C44"/>
    <mergeCell ref="B45:C45"/>
    <mergeCell ref="B46:C46"/>
    <mergeCell ref="B47:C47"/>
    <mergeCell ref="B48:C48"/>
    <mergeCell ref="B49:C49"/>
    <mergeCell ref="B50:C50"/>
    <mergeCell ref="D70:E70"/>
    <mergeCell ref="D71:E71"/>
    <mergeCell ref="F70:G70"/>
    <mergeCell ref="F71:G71"/>
    <mergeCell ref="D67:E67"/>
    <mergeCell ref="D68:E68"/>
    <mergeCell ref="F67:G67"/>
    <mergeCell ref="F68:G68"/>
    <mergeCell ref="F63:G63"/>
    <mergeCell ref="F64:G64"/>
    <mergeCell ref="F65:G65"/>
    <mergeCell ref="F66:G66"/>
    <mergeCell ref="D63:E63"/>
    <mergeCell ref="D64:E64"/>
    <mergeCell ref="D65:E65"/>
    <mergeCell ref="D66:E66"/>
    <mergeCell ref="F56:G56"/>
    <mergeCell ref="D61:E61"/>
    <mergeCell ref="F61:G61"/>
    <mergeCell ref="D62:E62"/>
    <mergeCell ref="F62:G62"/>
    <mergeCell ref="F54:G54"/>
    <mergeCell ref="D54:E54"/>
    <mergeCell ref="D55:E55"/>
    <mergeCell ref="F55:G55"/>
    <mergeCell ref="F52:G52"/>
    <mergeCell ref="F53:G53"/>
    <mergeCell ref="D49:E49"/>
    <mergeCell ref="D50:E50"/>
    <mergeCell ref="F49:G49"/>
    <mergeCell ref="F50:G50"/>
    <mergeCell ref="F43:G43"/>
    <mergeCell ref="F44:G44"/>
    <mergeCell ref="F45:G45"/>
    <mergeCell ref="F46:G46"/>
    <mergeCell ref="F47:G47"/>
    <mergeCell ref="F48:G48"/>
    <mergeCell ref="C72:E72"/>
    <mergeCell ref="A73:C73"/>
    <mergeCell ref="D43:E43"/>
    <mergeCell ref="D44:E44"/>
    <mergeCell ref="D45:E45"/>
    <mergeCell ref="D46:E46"/>
    <mergeCell ref="D47:E47"/>
    <mergeCell ref="D48:E48"/>
    <mergeCell ref="D52:E52"/>
    <mergeCell ref="D53:E53"/>
    <mergeCell ref="F39:G39"/>
    <mergeCell ref="C39:E39"/>
    <mergeCell ref="B38:C38"/>
    <mergeCell ref="B37:C37"/>
    <mergeCell ref="D38:E38"/>
    <mergeCell ref="B29:C29"/>
    <mergeCell ref="F38:G38"/>
    <mergeCell ref="F32:G32"/>
    <mergeCell ref="D34:E34"/>
    <mergeCell ref="D35:E35"/>
    <mergeCell ref="F34:G34"/>
    <mergeCell ref="F35:G35"/>
    <mergeCell ref="F36:G36"/>
    <mergeCell ref="F37:G37"/>
    <mergeCell ref="F28:G28"/>
    <mergeCell ref="F29:G29"/>
    <mergeCell ref="F30:G30"/>
    <mergeCell ref="F31:G31"/>
    <mergeCell ref="A26:C26"/>
    <mergeCell ref="D28:E28"/>
    <mergeCell ref="D29:E29"/>
    <mergeCell ref="B31:C31"/>
    <mergeCell ref="B30:C30"/>
    <mergeCell ref="B28:C28"/>
    <mergeCell ref="A41:C41"/>
    <mergeCell ref="D30:E30"/>
    <mergeCell ref="D31:E31"/>
    <mergeCell ref="D32:E32"/>
    <mergeCell ref="D37:E37"/>
    <mergeCell ref="B36:C36"/>
    <mergeCell ref="B35:C35"/>
    <mergeCell ref="B34:C34"/>
    <mergeCell ref="B32:C32"/>
    <mergeCell ref="D36:E36"/>
    <mergeCell ref="F19:G19"/>
    <mergeCell ref="F18:G18"/>
    <mergeCell ref="F17:G17"/>
    <mergeCell ref="D23:E23"/>
    <mergeCell ref="D22:E22"/>
    <mergeCell ref="D21:E21"/>
    <mergeCell ref="D19:E19"/>
    <mergeCell ref="D18:E18"/>
    <mergeCell ref="D17:E17"/>
    <mergeCell ref="F24:G24"/>
    <mergeCell ref="F23:G23"/>
    <mergeCell ref="F22:G22"/>
    <mergeCell ref="F21:G21"/>
    <mergeCell ref="D9:E9"/>
    <mergeCell ref="C13:D13"/>
    <mergeCell ref="B23:C23"/>
    <mergeCell ref="B22:C22"/>
    <mergeCell ref="B21:C21"/>
    <mergeCell ref="B19:C19"/>
    <mergeCell ref="F13:G13"/>
    <mergeCell ref="F12:G12"/>
    <mergeCell ref="F11:G11"/>
    <mergeCell ref="F10:G10"/>
    <mergeCell ref="F9:G9"/>
    <mergeCell ref="D12:E12"/>
    <mergeCell ref="B12:C12"/>
    <mergeCell ref="B11:C11"/>
    <mergeCell ref="B10:C10"/>
    <mergeCell ref="B9:C9"/>
    <mergeCell ref="B18:C18"/>
    <mergeCell ref="B17:C17"/>
    <mergeCell ref="B3:G3"/>
    <mergeCell ref="B1:D1"/>
    <mergeCell ref="A7:B7"/>
    <mergeCell ref="E1:H1"/>
    <mergeCell ref="D11:E11"/>
    <mergeCell ref="D10:E10"/>
    <mergeCell ref="A8:B8"/>
    <mergeCell ref="D8:E8"/>
    <mergeCell ref="F8:G8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22">
      <selection activeCell="F47" sqref="F47"/>
    </sheetView>
  </sheetViews>
  <sheetFormatPr defaultColWidth="11.421875" defaultRowHeight="12.75"/>
  <cols>
    <col min="1" max="1" width="8.8515625" style="0" customWidth="1"/>
  </cols>
  <sheetData>
    <row r="1" spans="1:8" ht="12.75">
      <c r="A1" s="7"/>
      <c r="B1" s="305" t="s">
        <v>138</v>
      </c>
      <c r="C1" s="305"/>
      <c r="D1" s="305"/>
      <c r="E1" s="308" t="s">
        <v>366</v>
      </c>
      <c r="F1" s="308"/>
      <c r="G1" s="308"/>
      <c r="H1" s="308"/>
    </row>
    <row r="2" ht="13.5" thickBot="1">
      <c r="A2" s="5"/>
    </row>
    <row r="3" spans="1:8" ht="12.75">
      <c r="A3" s="57"/>
      <c r="B3" s="303" t="s">
        <v>137</v>
      </c>
      <c r="C3" s="304"/>
      <c r="D3" s="304"/>
      <c r="E3" s="304"/>
      <c r="F3" s="304"/>
      <c r="G3" s="304"/>
      <c r="H3" s="58"/>
    </row>
    <row r="4" spans="1:8" ht="13.5" thickBot="1">
      <c r="A4" s="59"/>
      <c r="B4" s="62" t="s">
        <v>139</v>
      </c>
      <c r="C4" s="94">
        <v>31</v>
      </c>
      <c r="D4" s="62" t="s">
        <v>140</v>
      </c>
      <c r="E4" s="144" t="s">
        <v>324</v>
      </c>
      <c r="F4" s="61" t="s">
        <v>140</v>
      </c>
      <c r="G4" s="95">
        <v>2020</v>
      </c>
      <c r="H4" s="60"/>
    </row>
    <row r="5" ht="13.5" thickBot="1"/>
    <row r="6" spans="1:8" ht="12.75">
      <c r="A6" s="69" t="s">
        <v>141</v>
      </c>
      <c r="B6" s="20"/>
      <c r="C6" s="20"/>
      <c r="D6" s="20"/>
      <c r="E6" s="20"/>
      <c r="F6" s="20"/>
      <c r="G6" s="20"/>
      <c r="H6" s="21"/>
    </row>
    <row r="7" spans="1:8" ht="13.5" thickBot="1">
      <c r="A7" s="97" t="s">
        <v>181</v>
      </c>
      <c r="B7" s="98"/>
      <c r="C7" s="67"/>
      <c r="D7" s="67"/>
      <c r="E7" s="67"/>
      <c r="F7" s="67"/>
      <c r="G7" s="67"/>
      <c r="H7" s="68"/>
    </row>
    <row r="8" spans="1:8" ht="12.75">
      <c r="A8" s="99" t="s">
        <v>182</v>
      </c>
      <c r="B8" s="100"/>
      <c r="C8" s="5"/>
      <c r="D8" s="313" t="s">
        <v>145</v>
      </c>
      <c r="E8" s="313"/>
      <c r="F8" s="313" t="s">
        <v>146</v>
      </c>
      <c r="G8" s="313"/>
      <c r="H8" s="9"/>
    </row>
    <row r="9" spans="1:8" ht="12.75">
      <c r="A9" s="63"/>
      <c r="B9" s="315"/>
      <c r="C9" s="315"/>
      <c r="D9" s="309"/>
      <c r="E9" s="310"/>
      <c r="F9" s="309"/>
      <c r="G9" s="310"/>
      <c r="H9" s="9"/>
    </row>
    <row r="10" spans="1:8" ht="12.75">
      <c r="A10" s="63"/>
      <c r="B10" s="5"/>
      <c r="C10" s="74" t="s">
        <v>183</v>
      </c>
      <c r="D10" s="74"/>
      <c r="E10" s="5"/>
      <c r="F10" s="362">
        <f>SUM(F9:F9)</f>
        <v>0</v>
      </c>
      <c r="G10" s="363"/>
      <c r="H10" s="9"/>
    </row>
    <row r="11" spans="1:8" ht="12.75">
      <c r="A11" s="63"/>
      <c r="B11" s="5"/>
      <c r="C11" s="5"/>
      <c r="D11" s="71"/>
      <c r="E11" s="5"/>
      <c r="F11" s="5"/>
      <c r="G11" s="5"/>
      <c r="H11" s="9"/>
    </row>
    <row r="12" spans="1:8" ht="12.75">
      <c r="A12" s="73" t="s">
        <v>184</v>
      </c>
      <c r="B12" s="74"/>
      <c r="C12" s="5"/>
      <c r="D12" s="5"/>
      <c r="E12" s="5"/>
      <c r="F12" s="5"/>
      <c r="G12" s="139"/>
      <c r="H12" s="9"/>
    </row>
    <row r="13" spans="1:8" ht="12.75">
      <c r="A13" s="63"/>
      <c r="B13" s="5"/>
      <c r="C13" s="5"/>
      <c r="D13" s="5"/>
      <c r="E13" s="5"/>
      <c r="F13" s="5"/>
      <c r="G13" s="5"/>
      <c r="H13" s="9"/>
    </row>
    <row r="14" spans="1:8" ht="12.75">
      <c r="A14" s="63"/>
      <c r="B14" s="315"/>
      <c r="C14" s="316"/>
      <c r="D14" s="309"/>
      <c r="E14" s="310"/>
      <c r="F14" s="309"/>
      <c r="G14" s="310"/>
      <c r="H14" s="9"/>
    </row>
    <row r="15" spans="1:8" ht="12.75">
      <c r="A15" s="63"/>
      <c r="B15" s="5"/>
      <c r="C15" s="364" t="s">
        <v>185</v>
      </c>
      <c r="D15" s="364"/>
      <c r="E15" s="365"/>
      <c r="F15" s="362">
        <f>SUM(F14)</f>
        <v>0</v>
      </c>
      <c r="G15" s="363"/>
      <c r="H15" s="9"/>
    </row>
    <row r="16" spans="1:8" ht="12.75">
      <c r="A16" s="63"/>
      <c r="B16" s="5"/>
      <c r="C16" s="5"/>
      <c r="D16" s="5"/>
      <c r="E16" s="77"/>
      <c r="F16" s="5"/>
      <c r="G16" s="5"/>
      <c r="H16" s="9"/>
    </row>
    <row r="17" spans="1:8" ht="12.75">
      <c r="A17" s="326" t="s">
        <v>186</v>
      </c>
      <c r="B17" s="320"/>
      <c r="C17" s="320"/>
      <c r="D17" s="71"/>
      <c r="E17" s="5"/>
      <c r="F17" s="5"/>
      <c r="G17" s="5"/>
      <c r="H17" s="9"/>
    </row>
    <row r="18" spans="1:8" ht="12.75">
      <c r="A18" s="63"/>
      <c r="B18" s="5"/>
      <c r="C18" s="5"/>
      <c r="D18" s="5"/>
      <c r="E18" s="5"/>
      <c r="F18" s="5"/>
      <c r="G18" s="5"/>
      <c r="H18" s="9"/>
    </row>
    <row r="19" spans="1:8" ht="12.75">
      <c r="A19" s="63"/>
      <c r="B19" s="315" t="s">
        <v>187</v>
      </c>
      <c r="C19" s="316"/>
      <c r="D19" s="327"/>
      <c r="E19" s="310"/>
      <c r="F19" s="327"/>
      <c r="G19" s="310"/>
      <c r="H19" s="9"/>
    </row>
    <row r="20" spans="1:8" ht="12.75">
      <c r="A20" s="63"/>
      <c r="B20" s="322" t="s">
        <v>188</v>
      </c>
      <c r="C20" s="322"/>
      <c r="D20" s="102"/>
      <c r="E20" s="104"/>
      <c r="F20" s="366"/>
      <c r="G20" s="310"/>
      <c r="H20" s="9"/>
    </row>
    <row r="21" spans="1:8" ht="12.75">
      <c r="A21" s="63"/>
      <c r="B21" s="367" t="s">
        <v>189</v>
      </c>
      <c r="C21" s="367"/>
      <c r="D21" s="103"/>
      <c r="E21" s="105"/>
      <c r="F21" s="366"/>
      <c r="G21" s="310"/>
      <c r="H21" s="9"/>
    </row>
    <row r="22" spans="1:8" ht="12.75">
      <c r="A22" s="63"/>
      <c r="B22" s="315" t="s">
        <v>190</v>
      </c>
      <c r="C22" s="315"/>
      <c r="D22" s="103"/>
      <c r="E22" s="105"/>
      <c r="F22" s="366"/>
      <c r="G22" s="310"/>
      <c r="H22" s="9"/>
    </row>
    <row r="23" spans="1:8" ht="12.75">
      <c r="A23" s="83"/>
      <c r="B23" s="328" t="s">
        <v>191</v>
      </c>
      <c r="C23" s="328"/>
      <c r="D23" s="103"/>
      <c r="E23" s="105"/>
      <c r="F23" s="366"/>
      <c r="G23" s="310"/>
      <c r="H23" s="9"/>
    </row>
    <row r="24" spans="1:8" ht="12.75">
      <c r="A24" s="63"/>
      <c r="B24" s="5" t="s">
        <v>151</v>
      </c>
      <c r="C24" s="5"/>
      <c r="D24" s="93"/>
      <c r="E24" s="93"/>
      <c r="F24" s="106"/>
      <c r="G24" s="93"/>
      <c r="H24" s="9"/>
    </row>
    <row r="25" spans="1:8" ht="12.75">
      <c r="A25" s="63"/>
      <c r="B25" s="368" t="s">
        <v>192</v>
      </c>
      <c r="C25" s="368"/>
      <c r="D25" s="103"/>
      <c r="E25" s="105"/>
      <c r="F25" s="366"/>
      <c r="G25" s="310"/>
      <c r="H25" s="9"/>
    </row>
    <row r="26" spans="1:8" ht="12.75">
      <c r="A26" s="63"/>
      <c r="B26" s="322" t="s">
        <v>193</v>
      </c>
      <c r="C26" s="322"/>
      <c r="D26" s="103"/>
      <c r="E26" s="105"/>
      <c r="F26" s="366"/>
      <c r="G26" s="310"/>
      <c r="H26" s="9"/>
    </row>
    <row r="27" spans="1:8" ht="12.75">
      <c r="A27" s="63"/>
      <c r="B27" s="322"/>
      <c r="C27" s="322"/>
      <c r="D27" s="103"/>
      <c r="E27" s="105"/>
      <c r="F27" s="366"/>
      <c r="G27" s="310"/>
      <c r="H27" s="9"/>
    </row>
    <row r="28" spans="1:8" ht="12.75">
      <c r="A28" s="63"/>
      <c r="B28" s="5"/>
      <c r="C28" s="320" t="s">
        <v>194</v>
      </c>
      <c r="D28" s="320"/>
      <c r="E28" s="333"/>
      <c r="F28" s="371">
        <f>F19+F20+F21-F22+F23-F25-F26-F27</f>
        <v>0</v>
      </c>
      <c r="G28" s="363"/>
      <c r="H28" s="9"/>
    </row>
    <row r="29" spans="1:8" ht="12.75">
      <c r="A29" s="63"/>
      <c r="B29" s="5"/>
      <c r="C29" s="5"/>
      <c r="D29" s="5"/>
      <c r="E29" s="64"/>
      <c r="F29" s="5"/>
      <c r="G29" s="5"/>
      <c r="H29" s="9"/>
    </row>
    <row r="30" spans="1:8" ht="12.75">
      <c r="A30" s="326" t="s">
        <v>195</v>
      </c>
      <c r="B30" s="320"/>
      <c r="C30" s="320"/>
      <c r="D30" s="5"/>
      <c r="E30" s="5"/>
      <c r="F30" s="5"/>
      <c r="G30" s="5"/>
      <c r="H30" s="9"/>
    </row>
    <row r="31" spans="1:8" ht="12.75">
      <c r="A31" s="63"/>
      <c r="B31" s="5"/>
      <c r="C31" s="5"/>
      <c r="D31" s="5"/>
      <c r="E31" s="5"/>
      <c r="F31" s="5"/>
      <c r="G31" s="5"/>
      <c r="H31" s="9"/>
    </row>
    <row r="32" spans="1:8" ht="12.75">
      <c r="A32" s="63"/>
      <c r="B32" s="322" t="s">
        <v>196</v>
      </c>
      <c r="C32" s="322"/>
      <c r="D32" s="5"/>
      <c r="E32" s="5"/>
      <c r="F32" s="369">
        <v>2048863</v>
      </c>
      <c r="G32" s="370"/>
      <c r="H32" s="9"/>
    </row>
    <row r="33" spans="1:8" ht="12.75">
      <c r="A33" s="63"/>
      <c r="B33" s="322" t="s">
        <v>197</v>
      </c>
      <c r="C33" s="322"/>
      <c r="D33" s="5"/>
      <c r="E33" s="5"/>
      <c r="F33" s="369"/>
      <c r="G33" s="370"/>
      <c r="H33" s="9"/>
    </row>
    <row r="34" spans="1:8" ht="12.75">
      <c r="A34" s="63"/>
      <c r="B34" s="5"/>
      <c r="C34" s="320" t="s">
        <v>198</v>
      </c>
      <c r="D34" s="320"/>
      <c r="E34" s="333"/>
      <c r="F34" s="376">
        <f>F32-F33</f>
        <v>2048863</v>
      </c>
      <c r="G34" s="377"/>
      <c r="H34" s="9"/>
    </row>
    <row r="35" spans="1:8" ht="12.75">
      <c r="A35" s="63"/>
      <c r="B35" s="5"/>
      <c r="C35" s="5"/>
      <c r="D35" s="5"/>
      <c r="E35" s="5"/>
      <c r="F35" s="111"/>
      <c r="G35" s="111"/>
      <c r="H35" s="9"/>
    </row>
    <row r="36" spans="1:8" ht="12.75">
      <c r="A36" s="73" t="s">
        <v>199</v>
      </c>
      <c r="B36" s="74"/>
      <c r="C36" s="74"/>
      <c r="D36" s="5"/>
      <c r="E36" s="5"/>
      <c r="F36" s="111"/>
      <c r="G36" s="111"/>
      <c r="H36" s="9"/>
    </row>
    <row r="37" spans="1:8" ht="12.75">
      <c r="A37" s="63"/>
      <c r="B37" s="5"/>
      <c r="C37" s="5"/>
      <c r="D37" s="5"/>
      <c r="E37" s="5"/>
      <c r="F37" s="111"/>
      <c r="G37" s="111"/>
      <c r="H37" s="9"/>
    </row>
    <row r="38" spans="1:9" ht="12.75">
      <c r="A38" s="63"/>
      <c r="B38" s="64" t="s">
        <v>200</v>
      </c>
      <c r="C38" s="64"/>
      <c r="D38" s="5"/>
      <c r="E38" s="5"/>
      <c r="F38" s="374"/>
      <c r="G38" s="375"/>
      <c r="H38" s="9"/>
      <c r="I38" s="110"/>
    </row>
    <row r="39" spans="1:9" ht="12.75">
      <c r="A39" s="63"/>
      <c r="B39" s="64" t="s">
        <v>201</v>
      </c>
      <c r="C39" s="64"/>
      <c r="D39" s="5"/>
      <c r="E39" s="5"/>
      <c r="F39" s="369"/>
      <c r="G39" s="370"/>
      <c r="H39" s="9"/>
      <c r="I39" s="31"/>
    </row>
    <row r="40" spans="1:8" ht="12.75">
      <c r="A40" s="63"/>
      <c r="B40" s="64"/>
      <c r="C40" s="64"/>
      <c r="D40" s="5"/>
      <c r="E40" s="5"/>
      <c r="F40" s="372"/>
      <c r="G40" s="373"/>
      <c r="H40" s="9"/>
    </row>
    <row r="41" spans="1:8" ht="12.75">
      <c r="A41" s="63"/>
      <c r="B41" s="64" t="s">
        <v>197</v>
      </c>
      <c r="C41" s="64"/>
      <c r="D41" s="5"/>
      <c r="E41" s="5"/>
      <c r="F41" s="369"/>
      <c r="G41" s="370"/>
      <c r="H41" s="115"/>
    </row>
    <row r="42" spans="1:8" ht="12.75">
      <c r="A42" s="63"/>
      <c r="B42" s="64"/>
      <c r="C42" s="320" t="s">
        <v>202</v>
      </c>
      <c r="D42" s="320"/>
      <c r="E42" s="333"/>
      <c r="F42" s="378">
        <f>F38+F39+F40-F41</f>
        <v>0</v>
      </c>
      <c r="G42" s="379"/>
      <c r="H42" s="9"/>
    </row>
    <row r="43" spans="1:8" ht="12.75">
      <c r="A43" s="63"/>
      <c r="B43" s="5"/>
      <c r="C43" s="5"/>
      <c r="D43" s="5"/>
      <c r="E43" s="5"/>
      <c r="F43" s="111"/>
      <c r="G43" s="111"/>
      <c r="H43" s="9"/>
    </row>
    <row r="44" spans="1:8" ht="12.75">
      <c r="A44" s="380" t="s">
        <v>203</v>
      </c>
      <c r="B44" s="381"/>
      <c r="C44" s="381"/>
      <c r="D44" s="381"/>
      <c r="E44" s="65"/>
      <c r="F44" s="383">
        <f>F10+F15+F28+F34+F42</f>
        <v>2048863</v>
      </c>
      <c r="G44" s="383"/>
      <c r="H44" s="18"/>
    </row>
    <row r="45" spans="1:8" ht="12.75">
      <c r="A45" s="63"/>
      <c r="B45" s="5"/>
      <c r="C45" s="5"/>
      <c r="D45" s="5"/>
      <c r="E45" s="5"/>
      <c r="F45" s="111"/>
      <c r="G45" s="111"/>
      <c r="H45" s="9"/>
    </row>
    <row r="46" spans="1:8" ht="12.75">
      <c r="A46" s="380" t="s">
        <v>204</v>
      </c>
      <c r="B46" s="382"/>
      <c r="C46" s="65"/>
      <c r="D46" s="65"/>
      <c r="E46" s="65"/>
      <c r="F46" s="384">
        <v>3207138</v>
      </c>
      <c r="G46" s="384"/>
      <c r="H46" s="18"/>
    </row>
    <row r="47" spans="1:8" ht="12.75">
      <c r="A47" s="63"/>
      <c r="B47" s="5"/>
      <c r="C47" s="5"/>
      <c r="D47" s="5"/>
      <c r="E47" s="5"/>
      <c r="F47" s="111"/>
      <c r="G47" s="111"/>
      <c r="H47" s="9"/>
    </row>
    <row r="48" spans="1:8" ht="12.75">
      <c r="A48" s="107" t="s">
        <v>205</v>
      </c>
      <c r="B48" s="64"/>
      <c r="C48" s="64"/>
      <c r="D48" s="5"/>
      <c r="E48" s="5"/>
      <c r="F48" s="385"/>
      <c r="G48" s="385"/>
      <c r="H48" s="9"/>
    </row>
    <row r="49" spans="1:8" ht="12.75">
      <c r="A49" s="63"/>
      <c r="B49" s="5"/>
      <c r="C49" s="5"/>
      <c r="D49" s="5"/>
      <c r="E49" s="5"/>
      <c r="F49" s="5"/>
      <c r="G49" s="5"/>
      <c r="H49" s="9"/>
    </row>
    <row r="50" spans="1:8" ht="13.5" thickBot="1">
      <c r="A50" s="59"/>
      <c r="B50" s="3"/>
      <c r="C50" s="3"/>
      <c r="D50" s="3"/>
      <c r="E50" s="3"/>
      <c r="F50" s="3"/>
      <c r="G50" s="3"/>
      <c r="H50" s="60"/>
    </row>
    <row r="51" ht="12.75">
      <c r="I51" s="109"/>
    </row>
    <row r="71" ht="12.75">
      <c r="F71">
        <f>SUM(F60:F67)-SUM(F68:F70)</f>
        <v>0</v>
      </c>
    </row>
  </sheetData>
  <sheetProtection selectLockedCells="1"/>
  <mergeCells count="52">
    <mergeCell ref="A44:D44"/>
    <mergeCell ref="A46:B46"/>
    <mergeCell ref="F44:G44"/>
    <mergeCell ref="F46:G46"/>
    <mergeCell ref="F48:G48"/>
    <mergeCell ref="F41:G41"/>
    <mergeCell ref="F40:G40"/>
    <mergeCell ref="F39:G39"/>
    <mergeCell ref="F38:G38"/>
    <mergeCell ref="F34:G34"/>
    <mergeCell ref="C34:E34"/>
    <mergeCell ref="C42:E42"/>
    <mergeCell ref="F42:G42"/>
    <mergeCell ref="B33:C33"/>
    <mergeCell ref="B32:C32"/>
    <mergeCell ref="F33:G33"/>
    <mergeCell ref="F32:G32"/>
    <mergeCell ref="C28:E28"/>
    <mergeCell ref="F28:G28"/>
    <mergeCell ref="A30:C30"/>
    <mergeCell ref="B1:D1"/>
    <mergeCell ref="B3:G3"/>
    <mergeCell ref="E1:H1"/>
    <mergeCell ref="B27:C27"/>
    <mergeCell ref="F27:G27"/>
    <mergeCell ref="B25:C25"/>
    <mergeCell ref="F25:G25"/>
    <mergeCell ref="B26:C26"/>
    <mergeCell ref="F26:G26"/>
    <mergeCell ref="B22:C22"/>
    <mergeCell ref="F22:G22"/>
    <mergeCell ref="B23:C23"/>
    <mergeCell ref="F23:G23"/>
    <mergeCell ref="B20:C20"/>
    <mergeCell ref="F20:G20"/>
    <mergeCell ref="B21:C21"/>
    <mergeCell ref="F21:G21"/>
    <mergeCell ref="A17:C17"/>
    <mergeCell ref="B19:C19"/>
    <mergeCell ref="D19:E19"/>
    <mergeCell ref="F19:G19"/>
    <mergeCell ref="F15:G15"/>
    <mergeCell ref="C15:E15"/>
    <mergeCell ref="D8:E8"/>
    <mergeCell ref="F8:G8"/>
    <mergeCell ref="F10:G10"/>
    <mergeCell ref="B14:C14"/>
    <mergeCell ref="D14:E14"/>
    <mergeCell ref="F14:G14"/>
    <mergeCell ref="B9:C9"/>
    <mergeCell ref="D9:E9"/>
    <mergeCell ref="F9:G9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22">
      <selection activeCell="F12" sqref="F12:G12"/>
    </sheetView>
  </sheetViews>
  <sheetFormatPr defaultColWidth="11.421875" defaultRowHeight="12.75"/>
  <cols>
    <col min="1" max="1" width="9.00390625" style="0" customWidth="1"/>
    <col min="2" max="7" width="11.8515625" style="0" customWidth="1"/>
    <col min="8" max="8" width="4.421875" style="0" customWidth="1"/>
  </cols>
  <sheetData>
    <row r="1" spans="1:8" ht="15.75" customHeight="1">
      <c r="A1" s="7"/>
      <c r="B1" s="305" t="s">
        <v>138</v>
      </c>
      <c r="C1" s="305"/>
      <c r="D1" s="305"/>
      <c r="E1" s="308" t="s">
        <v>364</v>
      </c>
      <c r="F1" s="308"/>
      <c r="G1" s="308"/>
      <c r="H1" s="308"/>
    </row>
    <row r="2" ht="15" customHeight="1" thickBot="1">
      <c r="A2" s="5"/>
    </row>
    <row r="3" spans="1:8" ht="15" customHeight="1">
      <c r="A3" s="57"/>
      <c r="B3" s="303" t="s">
        <v>137</v>
      </c>
      <c r="C3" s="304"/>
      <c r="D3" s="304"/>
      <c r="E3" s="304"/>
      <c r="F3" s="304"/>
      <c r="G3" s="304"/>
      <c r="H3" s="58"/>
    </row>
    <row r="4" spans="1:8" ht="15" customHeight="1" thickBot="1">
      <c r="A4" s="59"/>
      <c r="B4" s="62" t="s">
        <v>139</v>
      </c>
      <c r="C4" s="94">
        <v>31</v>
      </c>
      <c r="D4" s="62" t="s">
        <v>140</v>
      </c>
      <c r="E4" s="144" t="s">
        <v>324</v>
      </c>
      <c r="F4" s="61" t="s">
        <v>140</v>
      </c>
      <c r="G4" s="95">
        <v>2020</v>
      </c>
      <c r="H4" s="60"/>
    </row>
    <row r="5" ht="15" customHeight="1" thickBot="1"/>
    <row r="6" spans="1:8" ht="15" customHeight="1">
      <c r="A6" s="69" t="s">
        <v>206</v>
      </c>
      <c r="B6" s="20"/>
      <c r="C6" s="20"/>
      <c r="D6" s="20"/>
      <c r="E6" s="20"/>
      <c r="F6" s="20"/>
      <c r="G6" s="20"/>
      <c r="H6" s="21"/>
    </row>
    <row r="7" spans="1:8" ht="15" customHeight="1" thickBot="1">
      <c r="A7" s="306" t="s">
        <v>207</v>
      </c>
      <c r="B7" s="307"/>
      <c r="C7" s="67"/>
      <c r="D7" s="67"/>
      <c r="E7" s="67"/>
      <c r="F7" s="67"/>
      <c r="G7" s="67"/>
      <c r="H7" s="68"/>
    </row>
    <row r="8" spans="1:8" ht="15" customHeight="1">
      <c r="A8" s="99" t="s">
        <v>208</v>
      </c>
      <c r="B8" s="100"/>
      <c r="C8" s="5"/>
      <c r="D8" s="313" t="s">
        <v>145</v>
      </c>
      <c r="E8" s="313"/>
      <c r="F8" s="313" t="s">
        <v>146</v>
      </c>
      <c r="G8" s="313"/>
      <c r="H8" s="9"/>
    </row>
    <row r="9" spans="1:8" ht="15" customHeight="1">
      <c r="A9" s="63"/>
      <c r="B9" s="322" t="s">
        <v>209</v>
      </c>
      <c r="C9" s="322"/>
      <c r="D9" s="327"/>
      <c r="E9" s="340"/>
      <c r="F9" s="327"/>
      <c r="G9" s="340"/>
      <c r="H9" s="9"/>
    </row>
    <row r="10" spans="1:8" ht="15" customHeight="1">
      <c r="A10" s="63"/>
      <c r="B10" s="315" t="s">
        <v>151</v>
      </c>
      <c r="C10" s="315"/>
      <c r="D10" s="101"/>
      <c r="E10" s="101"/>
      <c r="F10" s="101"/>
      <c r="G10" s="101"/>
      <c r="H10" s="9"/>
    </row>
    <row r="11" spans="1:8" ht="15" customHeight="1">
      <c r="A11" s="63"/>
      <c r="B11" s="367" t="s">
        <v>210</v>
      </c>
      <c r="C11" s="367"/>
      <c r="D11" s="327"/>
      <c r="E11" s="340"/>
      <c r="F11" s="327"/>
      <c r="G11" s="340"/>
      <c r="H11" s="9"/>
    </row>
    <row r="12" spans="1:8" ht="15" customHeight="1">
      <c r="A12" s="63"/>
      <c r="B12" s="315" t="s">
        <v>211</v>
      </c>
      <c r="C12" s="315"/>
      <c r="D12" s="395"/>
      <c r="E12" s="396"/>
      <c r="F12" s="327"/>
      <c r="G12" s="340"/>
      <c r="H12" s="9"/>
    </row>
    <row r="13" spans="1:8" ht="15" customHeight="1">
      <c r="A13" s="63"/>
      <c r="B13" s="315" t="s">
        <v>212</v>
      </c>
      <c r="C13" s="316"/>
      <c r="D13" s="395"/>
      <c r="E13" s="396"/>
      <c r="F13" s="327"/>
      <c r="G13" s="340"/>
      <c r="H13" s="9"/>
    </row>
    <row r="14" spans="1:8" ht="15" customHeight="1">
      <c r="A14" s="63"/>
      <c r="B14" s="5" t="s">
        <v>213</v>
      </c>
      <c r="C14" s="5"/>
      <c r="D14" s="327"/>
      <c r="E14" s="340"/>
      <c r="F14" s="327"/>
      <c r="G14" s="340"/>
      <c r="H14" s="9"/>
    </row>
    <row r="15" spans="1:8" ht="15" customHeight="1">
      <c r="A15" s="63"/>
      <c r="B15" s="399"/>
      <c r="C15" s="399"/>
      <c r="D15" s="402"/>
      <c r="E15" s="402"/>
      <c r="F15" s="400"/>
      <c r="G15" s="401"/>
      <c r="H15" s="9"/>
    </row>
    <row r="16" spans="1:8" ht="15" customHeight="1">
      <c r="A16" s="63"/>
      <c r="B16" s="5"/>
      <c r="C16" s="74" t="s">
        <v>214</v>
      </c>
      <c r="D16" s="74"/>
      <c r="E16" s="5"/>
      <c r="F16" s="371">
        <f>F9-F11+F12+F13-F14+F15</f>
        <v>0</v>
      </c>
      <c r="G16" s="394"/>
      <c r="H16" s="9"/>
    </row>
    <row r="17" spans="1:8" ht="15" customHeight="1">
      <c r="A17" s="63"/>
      <c r="B17" s="5"/>
      <c r="C17" s="5"/>
      <c r="D17" s="71"/>
      <c r="E17" s="5"/>
      <c r="F17" s="5"/>
      <c r="G17" s="5"/>
      <c r="H17" s="9"/>
    </row>
    <row r="18" spans="1:8" ht="15" customHeight="1">
      <c r="A18" s="73" t="s">
        <v>215</v>
      </c>
      <c r="B18" s="74"/>
      <c r="C18" s="5"/>
      <c r="D18" s="5"/>
      <c r="E18" s="5"/>
      <c r="F18" s="5"/>
      <c r="G18" s="5"/>
      <c r="H18" s="9"/>
    </row>
    <row r="19" spans="1:8" ht="15" customHeight="1">
      <c r="A19" s="63"/>
      <c r="B19" s="5"/>
      <c r="C19" s="5"/>
      <c r="D19" s="5"/>
      <c r="E19" s="5"/>
      <c r="F19" s="5"/>
      <c r="G19" s="5"/>
      <c r="H19" s="9"/>
    </row>
    <row r="20" spans="1:8" ht="15" customHeight="1">
      <c r="A20" s="63"/>
      <c r="B20" s="315" t="s">
        <v>216</v>
      </c>
      <c r="C20" s="316"/>
      <c r="D20" s="309"/>
      <c r="E20" s="310"/>
      <c r="F20" s="309"/>
      <c r="G20" s="310"/>
      <c r="H20" s="9"/>
    </row>
    <row r="21" spans="1:8" ht="15" customHeight="1">
      <c r="A21" s="63"/>
      <c r="B21" s="315" t="s">
        <v>217</v>
      </c>
      <c r="C21" s="316"/>
      <c r="D21" s="309"/>
      <c r="E21" s="310"/>
      <c r="F21" s="309"/>
      <c r="G21" s="310"/>
      <c r="H21" s="9"/>
    </row>
    <row r="22" spans="1:8" ht="15" customHeight="1">
      <c r="A22" s="63"/>
      <c r="B22" s="314" t="s">
        <v>218</v>
      </c>
      <c r="C22" s="321"/>
      <c r="D22" s="309"/>
      <c r="E22" s="310"/>
      <c r="F22" s="309"/>
      <c r="G22" s="310"/>
      <c r="H22" s="75"/>
    </row>
    <row r="23" spans="1:8" ht="15" customHeight="1">
      <c r="A23" s="63"/>
      <c r="B23" s="72" t="s">
        <v>212</v>
      </c>
      <c r="C23" s="72"/>
      <c r="D23" s="413"/>
      <c r="E23" s="335"/>
      <c r="F23" s="309"/>
      <c r="G23" s="310"/>
      <c r="H23" s="75"/>
    </row>
    <row r="24" spans="1:8" ht="15" customHeight="1">
      <c r="A24" s="63"/>
      <c r="B24" s="322" t="s">
        <v>219</v>
      </c>
      <c r="C24" s="323"/>
      <c r="D24" s="309"/>
      <c r="E24" s="310"/>
      <c r="F24" s="309"/>
      <c r="G24" s="310"/>
      <c r="H24" s="9"/>
    </row>
    <row r="25" spans="1:8" ht="15" customHeight="1">
      <c r="A25" s="63"/>
      <c r="B25" s="387"/>
      <c r="C25" s="388"/>
      <c r="D25" s="309"/>
      <c r="E25" s="310"/>
      <c r="F25" s="309"/>
      <c r="G25" s="310"/>
      <c r="H25" s="9"/>
    </row>
    <row r="26" spans="1:8" ht="15" customHeight="1">
      <c r="A26" s="63"/>
      <c r="B26" s="5"/>
      <c r="C26" s="74" t="s">
        <v>220</v>
      </c>
      <c r="D26" s="74"/>
      <c r="E26" s="77"/>
      <c r="F26" s="389">
        <f>F20+F21+F22+F23-F24+F25</f>
        <v>0</v>
      </c>
      <c r="G26" s="390"/>
      <c r="H26" s="9"/>
    </row>
    <row r="27" spans="1:8" ht="15" customHeight="1">
      <c r="A27" s="63"/>
      <c r="B27" s="81"/>
      <c r="C27" s="81"/>
      <c r="D27" s="71"/>
      <c r="E27" s="5"/>
      <c r="F27" s="5"/>
      <c r="G27" s="5"/>
      <c r="H27" s="9"/>
    </row>
    <row r="28" spans="1:8" ht="15" customHeight="1">
      <c r="A28" s="84" t="s">
        <v>221</v>
      </c>
      <c r="B28" s="5"/>
      <c r="C28" s="5"/>
      <c r="D28" s="5"/>
      <c r="E28" s="5"/>
      <c r="F28" s="5"/>
      <c r="G28" s="5"/>
      <c r="H28" s="9"/>
    </row>
    <row r="29" spans="1:8" ht="15" customHeight="1">
      <c r="A29" s="63"/>
      <c r="B29" s="315" t="s">
        <v>212</v>
      </c>
      <c r="C29" s="316"/>
      <c r="D29" s="369"/>
      <c r="E29" s="370"/>
      <c r="F29" s="393"/>
      <c r="G29" s="386"/>
      <c r="H29" s="9"/>
    </row>
    <row r="30" spans="1:8" ht="15" customHeight="1">
      <c r="A30" s="63"/>
      <c r="B30" s="336" t="s">
        <v>222</v>
      </c>
      <c r="C30" s="337"/>
      <c r="D30" s="369"/>
      <c r="E30" s="370"/>
      <c r="F30" s="369"/>
      <c r="G30" s="386"/>
      <c r="H30" s="9"/>
    </row>
    <row r="31" spans="1:8" ht="15" customHeight="1">
      <c r="A31" s="63"/>
      <c r="B31" s="331" t="s">
        <v>369</v>
      </c>
      <c r="C31" s="316"/>
      <c r="D31" s="369"/>
      <c r="E31" s="370"/>
      <c r="F31" s="369">
        <v>1000</v>
      </c>
      <c r="G31" s="386"/>
      <c r="H31" s="9"/>
    </row>
    <row r="32" spans="1:8" ht="15" customHeight="1">
      <c r="A32" s="63"/>
      <c r="B32" s="331" t="s">
        <v>370</v>
      </c>
      <c r="C32" s="316"/>
      <c r="D32" s="369"/>
      <c r="E32" s="370"/>
      <c r="F32" s="369">
        <v>24010</v>
      </c>
      <c r="G32" s="386"/>
      <c r="H32" s="9"/>
    </row>
    <row r="33" spans="1:8" ht="15" customHeight="1">
      <c r="A33" s="63"/>
      <c r="B33" s="391" t="s">
        <v>223</v>
      </c>
      <c r="C33" s="392"/>
      <c r="D33" s="369"/>
      <c r="E33" s="370"/>
      <c r="F33" s="369">
        <v>192439</v>
      </c>
      <c r="G33" s="386"/>
      <c r="H33" s="9"/>
    </row>
    <row r="34" spans="1:8" ht="15" customHeight="1">
      <c r="A34" s="83"/>
      <c r="B34" s="315" t="s">
        <v>224</v>
      </c>
      <c r="C34" s="315"/>
      <c r="D34" s="393"/>
      <c r="E34" s="386"/>
      <c r="F34" s="369">
        <v>159187</v>
      </c>
      <c r="G34" s="386"/>
      <c r="H34" s="9"/>
    </row>
    <row r="35" spans="1:8" ht="15" customHeight="1">
      <c r="A35" s="63"/>
      <c r="B35" s="331" t="s">
        <v>367</v>
      </c>
      <c r="C35" s="316"/>
      <c r="D35" s="369"/>
      <c r="E35" s="370"/>
      <c r="F35" s="393">
        <v>49477</v>
      </c>
      <c r="G35" s="386"/>
      <c r="H35" s="9"/>
    </row>
    <row r="36" spans="1:8" ht="15" customHeight="1">
      <c r="A36" s="63"/>
      <c r="B36" s="367" t="s">
        <v>368</v>
      </c>
      <c r="C36" s="410"/>
      <c r="D36" s="369"/>
      <c r="E36" s="370"/>
      <c r="F36" s="369">
        <v>2832</v>
      </c>
      <c r="G36" s="386"/>
      <c r="H36" s="9"/>
    </row>
    <row r="37" spans="1:8" ht="15" customHeight="1">
      <c r="A37" s="63"/>
      <c r="B37" s="322" t="s">
        <v>225</v>
      </c>
      <c r="C37" s="323"/>
      <c r="D37" s="369"/>
      <c r="E37" s="370"/>
      <c r="F37" s="369"/>
      <c r="G37" s="386"/>
      <c r="H37" s="9"/>
    </row>
    <row r="38" spans="1:8" ht="15" customHeight="1">
      <c r="A38" s="63"/>
      <c r="B38" s="314"/>
      <c r="C38" s="321"/>
      <c r="D38" s="369"/>
      <c r="E38" s="370"/>
      <c r="F38" s="369"/>
      <c r="G38" s="386"/>
      <c r="H38" s="115"/>
    </row>
    <row r="39" spans="1:8" ht="15" customHeight="1">
      <c r="A39" s="63"/>
      <c r="B39" s="5"/>
      <c r="C39" s="320" t="s">
        <v>229</v>
      </c>
      <c r="D39" s="320"/>
      <c r="E39" s="333"/>
      <c r="F39" s="397">
        <f>SUM(F29:G38)</f>
        <v>428945</v>
      </c>
      <c r="G39" s="390"/>
      <c r="H39" s="9"/>
    </row>
    <row r="40" spans="1:8" ht="15" customHeight="1">
      <c r="A40" s="70" t="s">
        <v>226</v>
      </c>
      <c r="B40" s="108"/>
      <c r="C40" s="81"/>
      <c r="D40" s="81"/>
      <c r="E40" s="81"/>
      <c r="F40" s="96"/>
      <c r="G40" s="113"/>
      <c r="H40" s="9"/>
    </row>
    <row r="41" spans="1:8" ht="15" customHeight="1">
      <c r="A41" s="63"/>
      <c r="B41" s="5"/>
      <c r="C41" s="81"/>
      <c r="D41" s="81"/>
      <c r="E41" s="81"/>
      <c r="F41" s="96"/>
      <c r="G41" s="113"/>
      <c r="H41" s="9"/>
    </row>
    <row r="42" spans="1:9" ht="15" customHeight="1">
      <c r="A42" s="63"/>
      <c r="B42" s="315" t="s">
        <v>227</v>
      </c>
      <c r="C42" s="315"/>
      <c r="D42" s="309"/>
      <c r="E42" s="310"/>
      <c r="F42" s="327"/>
      <c r="G42" s="340"/>
      <c r="H42" s="9"/>
      <c r="I42" s="114"/>
    </row>
    <row r="43" spans="1:8" ht="15" customHeight="1">
      <c r="A43" s="63"/>
      <c r="B43" s="315" t="s">
        <v>228</v>
      </c>
      <c r="C43" s="315"/>
      <c r="D43" s="309"/>
      <c r="E43" s="310"/>
      <c r="F43" s="327"/>
      <c r="G43" s="340"/>
      <c r="H43" s="9"/>
    </row>
    <row r="44" spans="1:8" ht="15" customHeight="1">
      <c r="A44" s="63"/>
      <c r="B44" s="5"/>
      <c r="C44" s="320" t="s">
        <v>230</v>
      </c>
      <c r="D44" s="331"/>
      <c r="E44" s="81"/>
      <c r="F44" s="397">
        <f>SUM(F42:G43)</f>
        <v>0</v>
      </c>
      <c r="G44" s="398"/>
      <c r="H44" s="9"/>
    </row>
    <row r="45" spans="1:8" ht="15" customHeight="1">
      <c r="A45" s="63"/>
      <c r="B45" s="5"/>
      <c r="C45" s="81"/>
      <c r="D45" s="81"/>
      <c r="E45" s="81"/>
      <c r="F45" s="96"/>
      <c r="G45" s="113"/>
      <c r="H45" s="78"/>
    </row>
    <row r="46" spans="1:8" ht="15" customHeight="1">
      <c r="A46" s="91" t="s">
        <v>231</v>
      </c>
      <c r="B46" s="65"/>
      <c r="C46" s="65"/>
      <c r="D46" s="65"/>
      <c r="E46" s="65"/>
      <c r="F46" s="404">
        <f>F16+F26+F39+F44</f>
        <v>428945</v>
      </c>
      <c r="G46" s="404"/>
      <c r="H46" s="18"/>
    </row>
    <row r="47" spans="1:8" ht="15" customHeight="1" thickBot="1">
      <c r="A47" s="59"/>
      <c r="B47" s="3"/>
      <c r="C47" s="3"/>
      <c r="D47" s="3"/>
      <c r="E47" s="3"/>
      <c r="F47" s="3"/>
      <c r="G47" s="3"/>
      <c r="H47" s="60"/>
    </row>
    <row r="48" spans="1:8" ht="15" customHeight="1">
      <c r="A48" s="5"/>
      <c r="B48" s="5"/>
      <c r="C48" s="5"/>
      <c r="D48" s="5"/>
      <c r="E48" s="5"/>
      <c r="F48" s="5"/>
      <c r="G48" s="5"/>
      <c r="H48" s="5"/>
    </row>
    <row r="49" spans="1:8" ht="15" customHeight="1">
      <c r="A49" s="5"/>
      <c r="B49" s="5"/>
      <c r="C49" s="5"/>
      <c r="D49" s="5"/>
      <c r="E49" s="5"/>
      <c r="F49" s="5"/>
      <c r="G49" s="5"/>
      <c r="H49" s="5"/>
    </row>
    <row r="50" ht="15.75" customHeight="1" thickBot="1"/>
    <row r="51" spans="1:8" ht="15.75" customHeight="1">
      <c r="A51" s="411" t="s">
        <v>232</v>
      </c>
      <c r="B51" s="412"/>
      <c r="C51" s="412"/>
      <c r="D51" s="20"/>
      <c r="E51" s="20"/>
      <c r="F51" s="20"/>
      <c r="G51" s="20"/>
      <c r="H51" s="21"/>
    </row>
    <row r="52" spans="1:8" ht="15.75" customHeight="1">
      <c r="A52" s="326" t="s">
        <v>233</v>
      </c>
      <c r="B52" s="320"/>
      <c r="C52" s="320"/>
      <c r="D52" s="5"/>
      <c r="E52" s="5"/>
      <c r="F52" s="5"/>
      <c r="G52" s="5"/>
      <c r="H52" s="9"/>
    </row>
    <row r="53" spans="1:8" ht="15.75" customHeight="1">
      <c r="A53" s="63"/>
      <c r="B53" s="64"/>
      <c r="C53" s="64"/>
      <c r="D53" s="5"/>
      <c r="E53" s="5"/>
      <c r="F53" s="5"/>
      <c r="G53" s="5"/>
      <c r="H53" s="9"/>
    </row>
    <row r="54" spans="1:9" ht="15.75" customHeight="1">
      <c r="A54" s="63"/>
      <c r="B54" s="315" t="s">
        <v>235</v>
      </c>
      <c r="C54" s="315"/>
      <c r="D54" s="409"/>
      <c r="E54" s="409"/>
      <c r="F54" s="409"/>
      <c r="G54" s="409"/>
      <c r="H54" s="9"/>
      <c r="I54" s="116"/>
    </row>
    <row r="55" spans="1:8" ht="15.75" customHeight="1">
      <c r="A55" s="63"/>
      <c r="B55" s="315" t="s">
        <v>236</v>
      </c>
      <c r="C55" s="315"/>
      <c r="D55" s="409"/>
      <c r="E55" s="409"/>
      <c r="F55" s="409"/>
      <c r="G55" s="409"/>
      <c r="H55" s="9"/>
    </row>
    <row r="56" spans="1:8" ht="15.75" customHeight="1">
      <c r="A56" s="63"/>
      <c r="B56" s="315" t="s">
        <v>237</v>
      </c>
      <c r="C56" s="315"/>
      <c r="D56" s="409"/>
      <c r="E56" s="409"/>
      <c r="F56" s="409"/>
      <c r="G56" s="409"/>
      <c r="H56" s="9"/>
    </row>
    <row r="57" spans="1:8" ht="15.75" customHeight="1">
      <c r="A57" s="63"/>
      <c r="B57" s="5"/>
      <c r="C57" s="74" t="s">
        <v>238</v>
      </c>
      <c r="D57" s="74"/>
      <c r="E57" s="108"/>
      <c r="F57" s="403">
        <f>SUM(F54:G56)</f>
        <v>0</v>
      </c>
      <c r="G57" s="403"/>
      <c r="H57" s="9"/>
    </row>
    <row r="58" spans="1:8" ht="15.75" customHeight="1">
      <c r="A58" s="326" t="s">
        <v>234</v>
      </c>
      <c r="B58" s="320"/>
      <c r="C58" s="320"/>
      <c r="D58" s="5"/>
      <c r="E58" s="5"/>
      <c r="F58" s="5"/>
      <c r="G58" s="5"/>
      <c r="H58" s="9"/>
    </row>
    <row r="59" spans="1:8" ht="15.75" customHeight="1">
      <c r="A59" s="63"/>
      <c r="B59" s="315"/>
      <c r="C59" s="316"/>
      <c r="D59" s="409"/>
      <c r="E59" s="409"/>
      <c r="F59" s="409"/>
      <c r="G59" s="409"/>
      <c r="H59" s="9"/>
    </row>
    <row r="60" spans="1:8" ht="15.75" customHeight="1">
      <c r="A60" s="63"/>
      <c r="B60" s="5"/>
      <c r="C60" s="320" t="s">
        <v>239</v>
      </c>
      <c r="D60" s="320"/>
      <c r="E60" s="333"/>
      <c r="F60" s="403">
        <f>F59</f>
        <v>0</v>
      </c>
      <c r="G60" s="403"/>
      <c r="H60" s="9"/>
    </row>
    <row r="61" spans="1:8" ht="15.75" customHeight="1">
      <c r="A61" s="63"/>
      <c r="B61" s="5"/>
      <c r="C61" s="5"/>
      <c r="D61" s="5"/>
      <c r="E61" s="5"/>
      <c r="F61" s="5"/>
      <c r="G61" s="5"/>
      <c r="H61" s="9"/>
    </row>
    <row r="62" spans="1:8" ht="15.75" customHeight="1" thickBot="1">
      <c r="A62" s="91" t="s">
        <v>240</v>
      </c>
      <c r="B62" s="65"/>
      <c r="C62" s="65"/>
      <c r="D62" s="65"/>
      <c r="E62" s="65"/>
      <c r="F62" s="404">
        <f>F57+F60</f>
        <v>0</v>
      </c>
      <c r="G62" s="404"/>
      <c r="H62" s="18"/>
    </row>
    <row r="63" spans="1:8" ht="13.5" thickBot="1">
      <c r="A63" s="405" t="s">
        <v>241</v>
      </c>
      <c r="B63" s="406"/>
      <c r="C63" s="406"/>
      <c r="D63" s="17"/>
      <c r="E63" s="17"/>
      <c r="F63" s="407">
        <f>F46+F62</f>
        <v>428945</v>
      </c>
      <c r="G63" s="408"/>
      <c r="H63" s="19"/>
    </row>
    <row r="73" ht="12.75">
      <c r="F73" s="22"/>
    </row>
  </sheetData>
  <sheetProtection selectLockedCells="1"/>
  <mergeCells count="105">
    <mergeCell ref="F13:G13"/>
    <mergeCell ref="D13:E13"/>
    <mergeCell ref="D23:E23"/>
    <mergeCell ref="F23:G23"/>
    <mergeCell ref="D22:E22"/>
    <mergeCell ref="F22:G22"/>
    <mergeCell ref="F20:G20"/>
    <mergeCell ref="F54:G54"/>
    <mergeCell ref="F55:G55"/>
    <mergeCell ref="F36:G36"/>
    <mergeCell ref="B36:C36"/>
    <mergeCell ref="D36:E36"/>
    <mergeCell ref="B42:C42"/>
    <mergeCell ref="F42:G42"/>
    <mergeCell ref="D42:E42"/>
    <mergeCell ref="A51:C51"/>
    <mergeCell ref="F46:G46"/>
    <mergeCell ref="D54:E54"/>
    <mergeCell ref="D55:E55"/>
    <mergeCell ref="D56:E56"/>
    <mergeCell ref="B34:C34"/>
    <mergeCell ref="A52:C52"/>
    <mergeCell ref="B55:C55"/>
    <mergeCell ref="B54:C54"/>
    <mergeCell ref="C44:D44"/>
    <mergeCell ref="B43:C43"/>
    <mergeCell ref="D43:E43"/>
    <mergeCell ref="F56:G56"/>
    <mergeCell ref="F57:G57"/>
    <mergeCell ref="A58:C58"/>
    <mergeCell ref="D59:E59"/>
    <mergeCell ref="F59:G59"/>
    <mergeCell ref="B56:C56"/>
    <mergeCell ref="F60:G60"/>
    <mergeCell ref="B59:C59"/>
    <mergeCell ref="C60:E60"/>
    <mergeCell ref="F62:G62"/>
    <mergeCell ref="A63:C63"/>
    <mergeCell ref="F63:G63"/>
    <mergeCell ref="B15:C15"/>
    <mergeCell ref="F15:G15"/>
    <mergeCell ref="D15:E15"/>
    <mergeCell ref="F38:G38"/>
    <mergeCell ref="B38:C38"/>
    <mergeCell ref="D38:E38"/>
    <mergeCell ref="B35:C35"/>
    <mergeCell ref="D35:E35"/>
    <mergeCell ref="B31:C31"/>
    <mergeCell ref="D31:E31"/>
    <mergeCell ref="F44:G44"/>
    <mergeCell ref="F43:G43"/>
    <mergeCell ref="F34:G34"/>
    <mergeCell ref="D34:E34"/>
    <mergeCell ref="F39:G39"/>
    <mergeCell ref="C39:E39"/>
    <mergeCell ref="B37:C37"/>
    <mergeCell ref="D37:E37"/>
    <mergeCell ref="F37:G37"/>
    <mergeCell ref="F35:G35"/>
    <mergeCell ref="E1:H1"/>
    <mergeCell ref="F29:G29"/>
    <mergeCell ref="F31:G31"/>
    <mergeCell ref="D14:E14"/>
    <mergeCell ref="F14:G14"/>
    <mergeCell ref="F16:G16"/>
    <mergeCell ref="F12:G12"/>
    <mergeCell ref="D12:E12"/>
    <mergeCell ref="B1:D1"/>
    <mergeCell ref="B13:C13"/>
    <mergeCell ref="B32:C32"/>
    <mergeCell ref="D32:E32"/>
    <mergeCell ref="F33:G33"/>
    <mergeCell ref="B33:C33"/>
    <mergeCell ref="D33:E33"/>
    <mergeCell ref="F32:G32"/>
    <mergeCell ref="F30:G30"/>
    <mergeCell ref="B25:C25"/>
    <mergeCell ref="D25:E25"/>
    <mergeCell ref="F25:G25"/>
    <mergeCell ref="F26:G26"/>
    <mergeCell ref="B30:C30"/>
    <mergeCell ref="D30:E30"/>
    <mergeCell ref="B21:C21"/>
    <mergeCell ref="D21:E21"/>
    <mergeCell ref="F21:G21"/>
    <mergeCell ref="B22:C22"/>
    <mergeCell ref="B29:C29"/>
    <mergeCell ref="D29:E29"/>
    <mergeCell ref="B12:C12"/>
    <mergeCell ref="B9:C9"/>
    <mergeCell ref="D9:E9"/>
    <mergeCell ref="F9:G9"/>
    <mergeCell ref="B10:C10"/>
    <mergeCell ref="B24:C24"/>
    <mergeCell ref="D24:E24"/>
    <mergeCell ref="F24:G24"/>
    <mergeCell ref="B20:C20"/>
    <mergeCell ref="D20:E20"/>
    <mergeCell ref="B3:G3"/>
    <mergeCell ref="A7:B7"/>
    <mergeCell ref="D8:E8"/>
    <mergeCell ref="F8:G8"/>
    <mergeCell ref="B11:C11"/>
    <mergeCell ref="D11:E11"/>
    <mergeCell ref="F11:G11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22">
      <selection activeCell="F45" sqref="F45"/>
    </sheetView>
  </sheetViews>
  <sheetFormatPr defaultColWidth="11.421875" defaultRowHeight="12.75"/>
  <cols>
    <col min="1" max="1" width="8.140625" style="0" customWidth="1"/>
  </cols>
  <sheetData>
    <row r="1" spans="1:8" ht="12.75">
      <c r="A1" s="7" t="s">
        <v>136</v>
      </c>
      <c r="B1" s="305" t="s">
        <v>138</v>
      </c>
      <c r="C1" s="305"/>
      <c r="D1" s="305"/>
      <c r="E1" s="308" t="s">
        <v>366</v>
      </c>
      <c r="F1" s="308"/>
      <c r="G1" s="308"/>
      <c r="H1" s="308"/>
    </row>
    <row r="2" ht="13.5" thickBot="1">
      <c r="A2" s="5"/>
    </row>
    <row r="3" spans="1:8" ht="12.75">
      <c r="A3" s="57"/>
      <c r="B3" s="303" t="s">
        <v>137</v>
      </c>
      <c r="C3" s="304"/>
      <c r="D3" s="304"/>
      <c r="E3" s="304"/>
      <c r="F3" s="304"/>
      <c r="G3" s="304"/>
      <c r="H3" s="58"/>
    </row>
    <row r="4" spans="1:8" ht="13.5" thickBot="1">
      <c r="A4" s="59"/>
      <c r="B4" s="62" t="s">
        <v>139</v>
      </c>
      <c r="C4" s="94">
        <v>31</v>
      </c>
      <c r="D4" s="62" t="s">
        <v>140</v>
      </c>
      <c r="E4" s="144" t="s">
        <v>324</v>
      </c>
      <c r="F4" s="61" t="s">
        <v>140</v>
      </c>
      <c r="G4" s="95">
        <v>2020</v>
      </c>
      <c r="H4" s="60"/>
    </row>
    <row r="5" ht="13.5" thickBot="1"/>
    <row r="6" spans="1:8" ht="12.75">
      <c r="A6" s="69" t="s">
        <v>242</v>
      </c>
      <c r="B6" s="20"/>
      <c r="C6" s="20"/>
      <c r="D6" s="20"/>
      <c r="E6" s="20"/>
      <c r="F6" s="20"/>
      <c r="G6" s="20"/>
      <c r="H6" s="21"/>
    </row>
    <row r="7" spans="1:8" ht="13.5" thickBot="1">
      <c r="A7" s="97"/>
      <c r="B7" s="98"/>
      <c r="C7" s="67"/>
      <c r="D7" s="67"/>
      <c r="E7" s="67"/>
      <c r="F7" s="67"/>
      <c r="G7" s="67"/>
      <c r="H7" s="68"/>
    </row>
    <row r="8" spans="1:8" ht="12.75">
      <c r="A8" s="63"/>
      <c r="B8" s="5"/>
      <c r="C8" s="5"/>
      <c r="D8" s="5"/>
      <c r="E8" s="5"/>
      <c r="F8" s="5"/>
      <c r="G8" s="5"/>
      <c r="H8" s="9"/>
    </row>
    <row r="9" spans="1:8" ht="12.75">
      <c r="A9" s="326" t="s">
        <v>243</v>
      </c>
      <c r="B9" s="315"/>
      <c r="C9" s="315"/>
      <c r="D9" s="5"/>
      <c r="E9" s="5"/>
      <c r="F9" s="5"/>
      <c r="G9" s="5"/>
      <c r="H9" s="9"/>
    </row>
    <row r="10" spans="1:8" ht="12.75">
      <c r="A10" s="119"/>
      <c r="B10" s="5"/>
      <c r="C10" s="5"/>
      <c r="D10" s="5"/>
      <c r="E10" s="5"/>
      <c r="F10" s="5"/>
      <c r="G10" s="5"/>
      <c r="H10" s="9"/>
    </row>
    <row r="11" spans="1:8" ht="12.75">
      <c r="A11" s="63"/>
      <c r="B11" s="331" t="s">
        <v>371</v>
      </c>
      <c r="C11" s="315"/>
      <c r="D11" s="315"/>
      <c r="E11" s="5"/>
      <c r="F11" s="369">
        <v>2436405</v>
      </c>
      <c r="G11" s="370"/>
      <c r="H11" s="9"/>
    </row>
    <row r="12" spans="1:8" ht="12.75">
      <c r="A12" s="63"/>
      <c r="B12" s="315" t="s">
        <v>244</v>
      </c>
      <c r="C12" s="315"/>
      <c r="D12" s="315"/>
      <c r="E12" s="5"/>
      <c r="F12" s="369"/>
      <c r="G12" s="370"/>
      <c r="H12" s="9"/>
    </row>
    <row r="13" spans="1:8" ht="12.75">
      <c r="A13" s="63"/>
      <c r="B13" s="315" t="s">
        <v>245</v>
      </c>
      <c r="C13" s="315"/>
      <c r="D13" s="315"/>
      <c r="E13" s="5"/>
      <c r="F13" s="369"/>
      <c r="G13" s="370"/>
      <c r="H13" s="9"/>
    </row>
    <row r="14" spans="1:8" ht="12.75">
      <c r="A14" s="63"/>
      <c r="B14" s="315" t="s">
        <v>151</v>
      </c>
      <c r="C14" s="315"/>
      <c r="D14" s="315"/>
      <c r="E14" s="5"/>
      <c r="F14" s="117"/>
      <c r="G14" s="118"/>
      <c r="H14" s="9"/>
    </row>
    <row r="15" spans="1:8" ht="12.75">
      <c r="A15" s="63"/>
      <c r="B15" s="367" t="s">
        <v>246</v>
      </c>
      <c r="C15" s="367"/>
      <c r="D15" s="367"/>
      <c r="E15" s="5"/>
      <c r="F15" s="369"/>
      <c r="G15" s="370"/>
      <c r="H15" s="9"/>
    </row>
    <row r="16" spans="1:8" ht="12.75">
      <c r="A16" s="63"/>
      <c r="B16" s="314"/>
      <c r="C16" s="314"/>
      <c r="D16" s="314"/>
      <c r="E16" s="5"/>
      <c r="F16" s="369"/>
      <c r="G16" s="370"/>
      <c r="H16" s="9"/>
    </row>
    <row r="17" spans="1:8" ht="12.75">
      <c r="A17" s="73" t="s">
        <v>247</v>
      </c>
      <c r="B17" s="74"/>
      <c r="C17" s="74"/>
      <c r="D17" s="64"/>
      <c r="E17" s="5"/>
      <c r="F17" s="117"/>
      <c r="G17" s="118"/>
      <c r="H17" s="9"/>
    </row>
    <row r="18" spans="1:8" ht="12.75">
      <c r="A18" s="63"/>
      <c r="B18" s="336" t="s">
        <v>248</v>
      </c>
      <c r="C18" s="336"/>
      <c r="D18" s="336"/>
      <c r="E18" s="5"/>
      <c r="F18" s="369"/>
      <c r="G18" s="370"/>
      <c r="H18" s="9"/>
    </row>
    <row r="19" spans="1:8" ht="12.75">
      <c r="A19" s="120"/>
      <c r="B19" s="336" t="s">
        <v>249</v>
      </c>
      <c r="C19" s="336"/>
      <c r="D19" s="336"/>
      <c r="E19" s="5"/>
      <c r="F19" s="369"/>
      <c r="G19" s="370"/>
      <c r="H19" s="9"/>
    </row>
    <row r="20" spans="1:8" ht="12.75">
      <c r="A20" s="63"/>
      <c r="B20" s="315" t="s">
        <v>250</v>
      </c>
      <c r="C20" s="315"/>
      <c r="D20" s="315"/>
      <c r="E20" s="79"/>
      <c r="F20" s="369"/>
      <c r="G20" s="370"/>
      <c r="H20" s="9"/>
    </row>
    <row r="21" spans="1:8" ht="12.75">
      <c r="A21" s="63"/>
      <c r="B21" s="315" t="s">
        <v>151</v>
      </c>
      <c r="C21" s="315"/>
      <c r="D21" s="315"/>
      <c r="E21" s="72"/>
      <c r="F21" s="369"/>
      <c r="G21" s="370"/>
      <c r="H21" s="9"/>
    </row>
    <row r="22" spans="1:8" ht="12.75">
      <c r="A22" s="63"/>
      <c r="B22" s="367" t="s">
        <v>246</v>
      </c>
      <c r="C22" s="367"/>
      <c r="D22" s="367"/>
      <c r="E22" s="5"/>
      <c r="F22" s="369"/>
      <c r="G22" s="370"/>
      <c r="H22" s="9"/>
    </row>
    <row r="23" spans="1:8" ht="12.75">
      <c r="A23" s="63"/>
      <c r="B23" s="64"/>
      <c r="C23" s="64"/>
      <c r="D23" s="64"/>
      <c r="E23" s="5"/>
      <c r="F23" s="369"/>
      <c r="G23" s="370"/>
      <c r="H23" s="9"/>
    </row>
    <row r="24" spans="1:11" ht="12.75">
      <c r="A24" s="326" t="s">
        <v>251</v>
      </c>
      <c r="B24" s="320"/>
      <c r="C24" s="320"/>
      <c r="D24" s="320"/>
      <c r="E24" s="5"/>
      <c r="F24" s="117"/>
      <c r="G24" s="118"/>
      <c r="H24" s="121"/>
      <c r="J24" s="421"/>
      <c r="K24" s="421"/>
    </row>
    <row r="25" spans="1:8" ht="12.75">
      <c r="A25" s="63"/>
      <c r="B25" s="64"/>
      <c r="C25" s="64"/>
      <c r="D25" s="64"/>
      <c r="E25" s="5"/>
      <c r="F25" s="369"/>
      <c r="G25" s="370"/>
      <c r="H25" s="9"/>
    </row>
    <row r="26" spans="1:8" ht="12.75">
      <c r="A26" s="63"/>
      <c r="B26" s="315" t="s">
        <v>252</v>
      </c>
      <c r="C26" s="315"/>
      <c r="D26" s="315"/>
      <c r="E26" s="5"/>
      <c r="F26" s="369"/>
      <c r="G26" s="370"/>
      <c r="H26" s="9"/>
    </row>
    <row r="27" spans="1:8" ht="12.75">
      <c r="A27" s="63"/>
      <c r="B27" s="315" t="s">
        <v>253</v>
      </c>
      <c r="C27" s="315"/>
      <c r="D27" s="315"/>
      <c r="E27" s="5"/>
      <c r="F27" s="369"/>
      <c r="G27" s="370"/>
      <c r="H27" s="9"/>
    </row>
    <row r="28" spans="1:8" ht="12.75">
      <c r="A28" s="63"/>
      <c r="B28" s="64"/>
      <c r="C28" s="64"/>
      <c r="D28" s="64"/>
      <c r="E28" s="5"/>
      <c r="F28" s="369"/>
      <c r="G28" s="370"/>
      <c r="H28" s="9"/>
    </row>
    <row r="29" spans="1:8" ht="12.75">
      <c r="A29" s="326" t="s">
        <v>254</v>
      </c>
      <c r="B29" s="320"/>
      <c r="C29" s="320"/>
      <c r="D29" s="64"/>
      <c r="E29" s="5"/>
      <c r="F29" s="117"/>
      <c r="G29" s="118"/>
      <c r="H29" s="9"/>
    </row>
    <row r="30" spans="1:8" ht="12.75">
      <c r="A30" s="63"/>
      <c r="B30" s="320" t="s">
        <v>255</v>
      </c>
      <c r="C30" s="320"/>
      <c r="D30" s="64"/>
      <c r="E30" s="5"/>
      <c r="F30" s="117"/>
      <c r="G30" s="118"/>
      <c r="H30" s="9"/>
    </row>
    <row r="31" spans="1:8" ht="12.75">
      <c r="A31" s="63"/>
      <c r="B31" s="315" t="s">
        <v>256</v>
      </c>
      <c r="C31" s="315"/>
      <c r="D31" s="64"/>
      <c r="E31" s="5"/>
      <c r="F31" s="369"/>
      <c r="G31" s="370"/>
      <c r="H31" s="9"/>
    </row>
    <row r="32" spans="1:8" ht="12.75">
      <c r="A32" s="63"/>
      <c r="B32" s="315" t="s">
        <v>257</v>
      </c>
      <c r="C32" s="315"/>
      <c r="D32" s="72"/>
      <c r="E32" s="5"/>
      <c r="F32" s="369"/>
      <c r="G32" s="370"/>
      <c r="H32" s="9"/>
    </row>
    <row r="33" spans="1:8" ht="12.75">
      <c r="A33" s="63"/>
      <c r="B33" s="315" t="s">
        <v>258</v>
      </c>
      <c r="C33" s="315"/>
      <c r="D33" s="72"/>
      <c r="E33" s="5"/>
      <c r="F33" s="369"/>
      <c r="G33" s="370"/>
      <c r="H33" s="9"/>
    </row>
    <row r="34" spans="1:8" ht="12.75">
      <c r="A34" s="63"/>
      <c r="B34" s="315" t="s">
        <v>259</v>
      </c>
      <c r="C34" s="315"/>
      <c r="D34" s="72"/>
      <c r="E34" s="5"/>
      <c r="F34" s="369"/>
      <c r="G34" s="370"/>
      <c r="H34" s="9"/>
    </row>
    <row r="35" spans="1:9" ht="12.75">
      <c r="A35" s="63"/>
      <c r="B35" s="320" t="s">
        <v>260</v>
      </c>
      <c r="C35" s="320"/>
      <c r="D35" s="72"/>
      <c r="E35" s="5"/>
      <c r="F35" s="117"/>
      <c r="G35" s="118"/>
      <c r="H35" s="9"/>
      <c r="I35" s="116"/>
    </row>
    <row r="36" spans="1:8" ht="12.75">
      <c r="A36" s="63"/>
      <c r="B36" s="64" t="s">
        <v>261</v>
      </c>
      <c r="C36" s="64"/>
      <c r="D36" s="72"/>
      <c r="E36" s="72"/>
      <c r="F36" s="369"/>
      <c r="G36" s="370"/>
      <c r="H36" s="9"/>
    </row>
    <row r="37" spans="1:8" ht="12.75">
      <c r="A37" s="63"/>
      <c r="B37" s="315" t="s">
        <v>262</v>
      </c>
      <c r="C37" s="315"/>
      <c r="D37" s="72"/>
      <c r="E37" s="5"/>
      <c r="F37" s="369">
        <v>341788</v>
      </c>
      <c r="G37" s="370"/>
      <c r="H37" s="9"/>
    </row>
    <row r="38" spans="1:8" ht="12.75">
      <c r="A38" s="63"/>
      <c r="B38" s="64" t="s">
        <v>263</v>
      </c>
      <c r="C38" s="64"/>
      <c r="D38" s="72"/>
      <c r="E38" s="5"/>
      <c r="F38" s="369"/>
      <c r="G38" s="370"/>
      <c r="H38" s="9"/>
    </row>
    <row r="39" spans="1:8" ht="12.75">
      <c r="A39" s="63"/>
      <c r="B39" s="72"/>
      <c r="C39" s="72"/>
      <c r="D39" s="72"/>
      <c r="E39" s="5"/>
      <c r="F39" s="385"/>
      <c r="G39" s="385"/>
      <c r="H39" s="9"/>
    </row>
    <row r="40" spans="1:8" ht="12.75">
      <c r="A40" s="63"/>
      <c r="B40" s="72"/>
      <c r="C40" s="72"/>
      <c r="D40" s="72"/>
      <c r="E40" s="5"/>
      <c r="F40" s="385"/>
      <c r="G40" s="385"/>
      <c r="H40" s="9"/>
    </row>
    <row r="41" spans="1:8" ht="12.75">
      <c r="A41" s="122" t="s">
        <v>264</v>
      </c>
      <c r="B41" s="65"/>
      <c r="C41" s="65"/>
      <c r="D41" s="65"/>
      <c r="E41" s="65"/>
      <c r="F41" s="421">
        <f>SUM(F9:G40)</f>
        <v>2778193</v>
      </c>
      <c r="G41" s="421"/>
      <c r="H41" s="18"/>
    </row>
    <row r="42" spans="1:9" ht="13.5" thickBot="1">
      <c r="A42" s="63"/>
      <c r="B42" s="5"/>
      <c r="C42" s="5"/>
      <c r="D42" s="5"/>
      <c r="E42" s="5"/>
      <c r="F42" s="5"/>
      <c r="G42" s="5"/>
      <c r="H42" s="9"/>
      <c r="I42" s="31"/>
    </row>
    <row r="43" spans="1:8" ht="12.75">
      <c r="A43" s="69" t="s">
        <v>265</v>
      </c>
      <c r="B43" s="20"/>
      <c r="C43" s="20"/>
      <c r="D43" s="20"/>
      <c r="E43" s="20"/>
      <c r="F43" s="423">
        <v>3207138</v>
      </c>
      <c r="G43" s="424"/>
      <c r="H43" s="21"/>
    </row>
    <row r="44" spans="1:8" ht="13.5" thickBot="1">
      <c r="A44" s="66"/>
      <c r="B44" s="67"/>
      <c r="C44" s="67"/>
      <c r="D44" s="67"/>
      <c r="E44" s="67"/>
      <c r="F44" s="425"/>
      <c r="G44" s="426"/>
      <c r="H44" s="68"/>
    </row>
    <row r="55" ht="12.75" customHeight="1"/>
    <row r="59" ht="13.5" thickBot="1"/>
    <row r="60" spans="1:8" ht="12.75">
      <c r="A60" s="99" t="s">
        <v>205</v>
      </c>
      <c r="B60" s="100"/>
      <c r="C60" s="100"/>
      <c r="D60" s="4"/>
      <c r="E60" s="4"/>
      <c r="F60" s="4"/>
      <c r="G60" s="57"/>
      <c r="H60" s="58"/>
    </row>
    <row r="61" spans="1:8" ht="12.75">
      <c r="A61" s="63"/>
      <c r="B61" s="5"/>
      <c r="C61" s="5"/>
      <c r="D61" s="5"/>
      <c r="E61" s="5"/>
      <c r="F61" s="5"/>
      <c r="G61" s="63"/>
      <c r="H61" s="9"/>
    </row>
    <row r="62" spans="1:8" ht="12.75">
      <c r="A62" s="415" t="s">
        <v>266</v>
      </c>
      <c r="B62" s="416"/>
      <c r="C62" s="414"/>
      <c r="D62" s="414"/>
      <c r="E62" s="5"/>
      <c r="F62" s="5"/>
      <c r="G62" s="419" t="s">
        <v>279</v>
      </c>
      <c r="H62" s="420"/>
    </row>
    <row r="63" spans="1:8" ht="12.75">
      <c r="A63" s="415"/>
      <c r="B63" s="416"/>
      <c r="C63" s="414"/>
      <c r="D63" s="414"/>
      <c r="E63" s="5"/>
      <c r="F63" s="5"/>
      <c r="G63" s="419"/>
      <c r="H63" s="420"/>
    </row>
    <row r="64" spans="1:8" ht="12.75">
      <c r="A64" s="415" t="s">
        <v>267</v>
      </c>
      <c r="B64" s="416"/>
      <c r="C64" s="414"/>
      <c r="D64" s="414"/>
      <c r="E64" s="5"/>
      <c r="F64" s="5"/>
      <c r="G64" s="63"/>
      <c r="H64" s="9"/>
    </row>
    <row r="65" spans="1:8" ht="12.75">
      <c r="A65" s="415"/>
      <c r="B65" s="416"/>
      <c r="C65" s="414"/>
      <c r="D65" s="414"/>
      <c r="E65" s="5"/>
      <c r="F65" s="5"/>
      <c r="G65" s="63"/>
      <c r="H65" s="9"/>
    </row>
    <row r="66" spans="1:8" ht="13.5" thickBot="1">
      <c r="A66" s="415" t="s">
        <v>268</v>
      </c>
      <c r="B66" s="416"/>
      <c r="C66" s="414"/>
      <c r="D66" s="414"/>
      <c r="E66" s="5"/>
      <c r="F66" s="5"/>
      <c r="G66" s="59"/>
      <c r="H66" s="60"/>
    </row>
    <row r="67" spans="1:8" ht="12.75">
      <c r="A67" s="415"/>
      <c r="B67" s="416"/>
      <c r="C67" s="414"/>
      <c r="D67" s="414"/>
      <c r="E67" s="5"/>
      <c r="F67" s="5"/>
      <c r="G67" s="5"/>
      <c r="H67" s="9"/>
    </row>
    <row r="68" spans="1:8" ht="12.75">
      <c r="A68" s="415" t="s">
        <v>269</v>
      </c>
      <c r="B68" s="416"/>
      <c r="C68" s="414"/>
      <c r="D68" s="414"/>
      <c r="E68" s="5"/>
      <c r="F68" s="5"/>
      <c r="G68" s="5"/>
      <c r="H68" s="9"/>
    </row>
    <row r="69" spans="1:8" ht="12.75">
      <c r="A69" s="415"/>
      <c r="B69" s="416"/>
      <c r="C69" s="414"/>
      <c r="D69" s="414"/>
      <c r="E69" s="5"/>
      <c r="F69" s="5"/>
      <c r="G69" s="5"/>
      <c r="H69" s="9"/>
    </row>
    <row r="70" spans="1:8" ht="12.75">
      <c r="A70" s="124"/>
      <c r="B70" s="123"/>
      <c r="C70" s="5"/>
      <c r="D70" s="5"/>
      <c r="E70" s="5"/>
      <c r="F70" s="5"/>
      <c r="G70" s="5"/>
      <c r="H70" s="9"/>
    </row>
    <row r="71" spans="1:8" ht="12.75">
      <c r="A71" s="419" t="s">
        <v>270</v>
      </c>
      <c r="B71" s="422"/>
      <c r="C71" s="417">
        <f>C62+C64+C66+C68</f>
        <v>0</v>
      </c>
      <c r="D71" s="418"/>
      <c r="E71" s="5"/>
      <c r="F71" s="5"/>
      <c r="G71" s="5"/>
      <c r="H71" s="9"/>
    </row>
    <row r="72" spans="1:8" ht="12.75">
      <c r="A72" s="419"/>
      <c r="B72" s="422"/>
      <c r="C72" s="418"/>
      <c r="D72" s="418"/>
      <c r="E72" s="5"/>
      <c r="F72" s="5"/>
      <c r="G72" s="5"/>
      <c r="H72" s="9"/>
    </row>
    <row r="73" spans="1:8" ht="12.75">
      <c r="A73" s="63"/>
      <c r="B73" s="5"/>
      <c r="C73" s="5"/>
      <c r="D73" s="5"/>
      <c r="E73" s="5"/>
      <c r="F73" s="5"/>
      <c r="G73" s="5"/>
      <c r="H73" s="9"/>
    </row>
    <row r="74" spans="1:8" ht="12.75">
      <c r="A74" s="214" t="s">
        <v>271</v>
      </c>
      <c r="B74" s="213"/>
      <c r="C74" s="213"/>
      <c r="D74" s="213"/>
      <c r="E74" s="213"/>
      <c r="F74" s="213"/>
      <c r="G74" s="5"/>
      <c r="H74" s="9"/>
    </row>
    <row r="75" spans="1:8" ht="14.25">
      <c r="A75" s="125"/>
      <c r="B75" s="72" t="s">
        <v>272</v>
      </c>
      <c r="C75" s="72"/>
      <c r="D75" s="72"/>
      <c r="E75" s="72"/>
      <c r="F75" s="72"/>
      <c r="G75" s="72"/>
      <c r="H75" s="9"/>
    </row>
    <row r="76" spans="1:8" ht="14.25">
      <c r="A76" s="125" t="s">
        <v>360</v>
      </c>
      <c r="B76" s="72" t="s">
        <v>273</v>
      </c>
      <c r="C76" s="72"/>
      <c r="D76" s="72"/>
      <c r="E76" s="72"/>
      <c r="F76" s="72"/>
      <c r="G76" s="72"/>
      <c r="H76" s="9"/>
    </row>
    <row r="77" spans="1:8" ht="12.75">
      <c r="A77" s="138"/>
      <c r="B77" s="72" t="s">
        <v>274</v>
      </c>
      <c r="C77" s="72"/>
      <c r="D77" s="72"/>
      <c r="E77" s="72"/>
      <c r="F77" s="72"/>
      <c r="G77" s="72"/>
      <c r="H77" s="9"/>
    </row>
    <row r="78" spans="1:8" ht="12.75">
      <c r="A78" s="138"/>
      <c r="B78" s="72" t="s">
        <v>275</v>
      </c>
      <c r="C78" s="72"/>
      <c r="D78" s="72"/>
      <c r="E78" s="72"/>
      <c r="F78" s="72"/>
      <c r="G78" s="72"/>
      <c r="H78" s="9"/>
    </row>
    <row r="79" spans="1:8" ht="12.75">
      <c r="A79" s="138"/>
      <c r="B79" s="72" t="s">
        <v>276</v>
      </c>
      <c r="C79" s="72"/>
      <c r="D79" s="72"/>
      <c r="E79" s="72"/>
      <c r="F79" s="72"/>
      <c r="G79" s="72"/>
      <c r="H79" s="9"/>
    </row>
    <row r="80" spans="1:8" ht="14.25">
      <c r="A80" s="125"/>
      <c r="B80" s="72" t="s">
        <v>277</v>
      </c>
      <c r="C80" s="72"/>
      <c r="D80" s="72"/>
      <c r="E80" s="72"/>
      <c r="F80" s="72"/>
      <c r="G80" s="72"/>
      <c r="H80" s="9"/>
    </row>
    <row r="81" spans="1:8" ht="14.25">
      <c r="A81" s="125"/>
      <c r="B81" s="64" t="s">
        <v>278</v>
      </c>
      <c r="C81" s="64"/>
      <c r="D81" s="64"/>
      <c r="E81" s="5"/>
      <c r="F81" s="5"/>
      <c r="G81" s="5"/>
      <c r="H81" s="9"/>
    </row>
    <row r="82" spans="1:8" ht="13.5" thickBot="1">
      <c r="A82" s="63"/>
      <c r="B82" s="5"/>
      <c r="C82" s="5"/>
      <c r="D82" s="5"/>
      <c r="E82" s="3"/>
      <c r="F82" s="3"/>
      <c r="G82" s="3"/>
      <c r="H82" s="9"/>
    </row>
    <row r="83" spans="1:8" ht="13.5" thickBot="1">
      <c r="A83" s="59"/>
      <c r="B83" s="3"/>
      <c r="C83" s="3"/>
      <c r="D83" s="3"/>
      <c r="E83" s="212" t="s">
        <v>280</v>
      </c>
      <c r="F83" s="212"/>
      <c r="G83" s="212"/>
      <c r="H83" s="60"/>
    </row>
  </sheetData>
  <sheetProtection selectLockedCells="1"/>
  <mergeCells count="64">
    <mergeCell ref="J24:K24"/>
    <mergeCell ref="F34:G34"/>
    <mergeCell ref="B34:C34"/>
    <mergeCell ref="A71:B72"/>
    <mergeCell ref="C68:D69"/>
    <mergeCell ref="A68:B69"/>
    <mergeCell ref="F31:G31"/>
    <mergeCell ref="A64:B65"/>
    <mergeCell ref="F40:G40"/>
    <mergeCell ref="F43:G44"/>
    <mergeCell ref="C62:D63"/>
    <mergeCell ref="C64:D65"/>
    <mergeCell ref="A62:B63"/>
    <mergeCell ref="F20:G20"/>
    <mergeCell ref="B22:D22"/>
    <mergeCell ref="F27:G27"/>
    <mergeCell ref="F32:G32"/>
    <mergeCell ref="F26:G26"/>
    <mergeCell ref="B15:D15"/>
    <mergeCell ref="B12:D12"/>
    <mergeCell ref="F12:G12"/>
    <mergeCell ref="B16:D16"/>
    <mergeCell ref="B19:D19"/>
    <mergeCell ref="B18:D18"/>
    <mergeCell ref="B31:C31"/>
    <mergeCell ref="B14:D14"/>
    <mergeCell ref="F18:G18"/>
    <mergeCell ref="B26:D26"/>
    <mergeCell ref="F21:G21"/>
    <mergeCell ref="B30:C30"/>
    <mergeCell ref="A29:C29"/>
    <mergeCell ref="B20:D20"/>
    <mergeCell ref="F22:G22"/>
    <mergeCell ref="A24:D24"/>
    <mergeCell ref="B1:D1"/>
    <mergeCell ref="A9:C9"/>
    <mergeCell ref="B13:D13"/>
    <mergeCell ref="B3:G3"/>
    <mergeCell ref="F28:G28"/>
    <mergeCell ref="B11:D11"/>
    <mergeCell ref="F23:G23"/>
    <mergeCell ref="B21:D21"/>
    <mergeCell ref="F25:G25"/>
    <mergeCell ref="B27:D27"/>
    <mergeCell ref="B33:C33"/>
    <mergeCell ref="B32:C32"/>
    <mergeCell ref="B35:C35"/>
    <mergeCell ref="F33:G33"/>
    <mergeCell ref="E1:H1"/>
    <mergeCell ref="F11:G11"/>
    <mergeCell ref="F15:G15"/>
    <mergeCell ref="F13:G13"/>
    <mergeCell ref="F19:G19"/>
    <mergeCell ref="F16:G16"/>
    <mergeCell ref="C66:D67"/>
    <mergeCell ref="A66:B67"/>
    <mergeCell ref="F36:G36"/>
    <mergeCell ref="C71:D72"/>
    <mergeCell ref="G62:H63"/>
    <mergeCell ref="B37:C37"/>
    <mergeCell ref="F39:G39"/>
    <mergeCell ref="F38:G38"/>
    <mergeCell ref="F37:G37"/>
    <mergeCell ref="F41:G41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37">
      <selection activeCell="E6" sqref="E6"/>
    </sheetView>
  </sheetViews>
  <sheetFormatPr defaultColWidth="11.421875" defaultRowHeight="12.75"/>
  <cols>
    <col min="1" max="1" width="7.7109375" style="0" customWidth="1"/>
    <col min="7" max="7" width="12.28125" style="0" bestFit="1" customWidth="1"/>
  </cols>
  <sheetData>
    <row r="1" spans="1:8" ht="10.5" customHeight="1">
      <c r="A1" s="7"/>
      <c r="B1" s="305" t="s">
        <v>138</v>
      </c>
      <c r="C1" s="305"/>
      <c r="D1" s="305"/>
      <c r="E1" s="308" t="s">
        <v>366</v>
      </c>
      <c r="F1" s="308"/>
      <c r="G1" s="308"/>
      <c r="H1" s="308"/>
    </row>
    <row r="2" ht="10.5" customHeight="1" thickBot="1">
      <c r="A2" s="5"/>
    </row>
    <row r="3" spans="1:8" ht="10.5" customHeight="1">
      <c r="A3" s="57"/>
      <c r="B3" s="303" t="s">
        <v>281</v>
      </c>
      <c r="C3" s="304"/>
      <c r="D3" s="304"/>
      <c r="E3" s="304"/>
      <c r="F3" s="304"/>
      <c r="G3" s="304"/>
      <c r="H3" s="58"/>
    </row>
    <row r="4" spans="1:8" ht="16.5" customHeight="1" thickBot="1">
      <c r="A4" s="126" t="s">
        <v>282</v>
      </c>
      <c r="B4" s="429" t="s">
        <v>385</v>
      </c>
      <c r="C4" s="429"/>
      <c r="D4" s="127" t="s">
        <v>139</v>
      </c>
      <c r="E4" s="430" t="s">
        <v>325</v>
      </c>
      <c r="F4" s="431"/>
      <c r="G4" s="128" t="s">
        <v>283</v>
      </c>
      <c r="H4" s="135">
        <v>2020</v>
      </c>
    </row>
    <row r="5" ht="10.5" customHeight="1"/>
    <row r="6" spans="1:8" ht="10.5" customHeight="1">
      <c r="A6" s="317" t="s">
        <v>284</v>
      </c>
      <c r="B6" s="317"/>
      <c r="C6" s="317"/>
      <c r="D6" s="317"/>
      <c r="E6" s="136" t="s">
        <v>361</v>
      </c>
      <c r="F6" s="31"/>
      <c r="G6" s="31"/>
      <c r="H6" s="31"/>
    </row>
    <row r="7" ht="10.5" customHeight="1" thickBot="1"/>
    <row r="8" spans="1:8" ht="10.5" customHeight="1">
      <c r="A8" s="432" t="s">
        <v>285</v>
      </c>
      <c r="B8" s="433"/>
      <c r="C8" s="433"/>
      <c r="D8" s="433"/>
      <c r="E8" s="20"/>
      <c r="F8" s="20"/>
      <c r="G8" s="20"/>
      <c r="H8" s="21"/>
    </row>
    <row r="9" spans="1:8" ht="10.5" customHeight="1">
      <c r="A9" s="434"/>
      <c r="B9" s="435"/>
      <c r="C9" s="435"/>
      <c r="D9" s="435"/>
      <c r="E9" s="65"/>
      <c r="F9" s="65"/>
      <c r="G9" s="65"/>
      <c r="H9" s="18"/>
    </row>
    <row r="10" spans="1:8" ht="10.5" customHeight="1">
      <c r="A10" s="63"/>
      <c r="B10" s="5"/>
      <c r="C10" s="5"/>
      <c r="D10" s="129"/>
      <c r="E10" s="5"/>
      <c r="F10" s="5"/>
      <c r="G10" s="5"/>
      <c r="H10" s="9"/>
    </row>
    <row r="11" spans="1:8" ht="10.5" customHeight="1">
      <c r="A11" s="326" t="s">
        <v>286</v>
      </c>
      <c r="B11" s="320"/>
      <c r="C11" s="320"/>
      <c r="D11" s="5"/>
      <c r="E11" s="71"/>
      <c r="F11" s="5"/>
      <c r="G11" s="5"/>
      <c r="H11" s="9"/>
    </row>
    <row r="12" spans="1:8" ht="10.5" customHeight="1">
      <c r="A12" s="326" t="s">
        <v>287</v>
      </c>
      <c r="B12" s="320"/>
      <c r="C12" s="320"/>
      <c r="D12" s="5"/>
      <c r="E12" s="5"/>
      <c r="F12" s="5"/>
      <c r="G12" s="5"/>
      <c r="H12" s="9"/>
    </row>
    <row r="13" spans="1:8" ht="10.5" customHeight="1">
      <c r="A13" s="63"/>
      <c r="B13" s="238" t="s">
        <v>372</v>
      </c>
      <c r="C13" s="64"/>
      <c r="D13" s="64"/>
      <c r="E13" s="239"/>
      <c r="F13" s="239"/>
      <c r="G13" s="436">
        <v>5669390</v>
      </c>
      <c r="H13" s="437"/>
    </row>
    <row r="14" spans="1:8" ht="10.5" customHeight="1">
      <c r="A14" s="63"/>
      <c r="B14" s="331" t="s">
        <v>373</v>
      </c>
      <c r="C14" s="315"/>
      <c r="D14" s="315"/>
      <c r="E14" s="436"/>
      <c r="F14" s="436"/>
      <c r="G14" s="436">
        <v>554032</v>
      </c>
      <c r="H14" s="437"/>
    </row>
    <row r="15" spans="1:8" ht="10.5" customHeight="1">
      <c r="A15" s="73"/>
      <c r="B15" s="238" t="s">
        <v>376</v>
      </c>
      <c r="C15" s="238"/>
      <c r="D15" s="238"/>
      <c r="E15" s="130"/>
      <c r="F15" s="130"/>
      <c r="G15" s="427">
        <v>202693</v>
      </c>
      <c r="H15" s="428"/>
    </row>
    <row r="16" spans="1:8" ht="10.5" customHeight="1">
      <c r="A16" s="63"/>
      <c r="B16" s="331" t="s">
        <v>374</v>
      </c>
      <c r="C16" s="331"/>
      <c r="D16" s="331"/>
      <c r="E16" s="436"/>
      <c r="F16" s="436"/>
      <c r="G16" s="436">
        <v>93400</v>
      </c>
      <c r="H16" s="437"/>
    </row>
    <row r="17" spans="1:8" ht="10.5" customHeight="1">
      <c r="A17" s="73"/>
      <c r="B17" s="238" t="s">
        <v>375</v>
      </c>
      <c r="C17" s="238"/>
      <c r="D17" s="240"/>
      <c r="E17" s="130"/>
      <c r="F17" s="130"/>
      <c r="G17" s="427">
        <v>94650</v>
      </c>
      <c r="H17" s="428"/>
    </row>
    <row r="18" spans="1:8" ht="10.5" customHeight="1">
      <c r="A18" s="73"/>
      <c r="B18" s="241" t="s">
        <v>377</v>
      </c>
      <c r="C18" s="238"/>
      <c r="D18" s="240"/>
      <c r="E18" s="130"/>
      <c r="F18" s="130"/>
      <c r="G18" s="427">
        <v>16733</v>
      </c>
      <c r="H18" s="428"/>
    </row>
    <row r="19" spans="1:8" ht="10.5" customHeight="1">
      <c r="A19" s="73"/>
      <c r="B19" s="238"/>
      <c r="C19" s="238"/>
      <c r="D19" s="240"/>
      <c r="E19" s="130"/>
      <c r="F19" s="130"/>
      <c r="G19" s="236"/>
      <c r="H19" s="237"/>
    </row>
    <row r="20" spans="1:8" ht="10.5" customHeight="1">
      <c r="A20" s="63"/>
      <c r="B20" s="5"/>
      <c r="C20" s="5"/>
      <c r="D20" s="5"/>
      <c r="E20" s="436"/>
      <c r="F20" s="436"/>
      <c r="G20" s="436"/>
      <c r="H20" s="437"/>
    </row>
    <row r="21" spans="1:8" ht="10.5" customHeight="1">
      <c r="A21" s="63"/>
      <c r="B21" s="5"/>
      <c r="C21" s="5"/>
      <c r="D21" s="320" t="s">
        <v>288</v>
      </c>
      <c r="E21" s="320"/>
      <c r="F21" s="320"/>
      <c r="G21" s="440">
        <f>SUM(G13:H20)</f>
        <v>6630898</v>
      </c>
      <c r="H21" s="441"/>
    </row>
    <row r="22" spans="1:8" ht="10.5" customHeight="1">
      <c r="A22" s="63"/>
      <c r="B22" s="5"/>
      <c r="C22" s="5"/>
      <c r="D22" s="5"/>
      <c r="E22" s="5"/>
      <c r="F22" s="5"/>
      <c r="G22" s="5"/>
      <c r="H22" s="9"/>
    </row>
    <row r="23" spans="1:8" ht="10.5" customHeight="1">
      <c r="A23" s="63"/>
      <c r="B23" s="5"/>
      <c r="C23" s="5"/>
      <c r="D23" s="5"/>
      <c r="E23" s="5"/>
      <c r="F23" s="5"/>
      <c r="G23" s="5"/>
      <c r="H23" s="9"/>
    </row>
    <row r="24" spans="1:8" ht="10.5" customHeight="1">
      <c r="A24" s="73" t="s">
        <v>378</v>
      </c>
      <c r="B24" s="74"/>
      <c r="C24" s="74"/>
      <c r="D24" s="74"/>
      <c r="E24" s="74"/>
      <c r="F24" s="5"/>
      <c r="G24" s="393">
        <v>130507</v>
      </c>
      <c r="H24" s="442"/>
    </row>
    <row r="25" spans="1:8" ht="10.5" customHeight="1">
      <c r="A25" s="63"/>
      <c r="B25" s="5"/>
      <c r="C25" s="5"/>
      <c r="D25" s="5"/>
      <c r="E25" s="5"/>
      <c r="F25" s="5"/>
      <c r="G25" s="5"/>
      <c r="H25" s="9"/>
    </row>
    <row r="26" spans="1:8" ht="10.5" customHeight="1" thickBot="1">
      <c r="A26" s="63"/>
      <c r="B26" s="5"/>
      <c r="C26" s="5"/>
      <c r="D26" s="5"/>
      <c r="E26" s="5"/>
      <c r="F26" s="5"/>
      <c r="G26" s="5"/>
      <c r="H26" s="9"/>
    </row>
    <row r="27" spans="1:8" ht="10.5" customHeight="1" thickBot="1">
      <c r="A27" s="63"/>
      <c r="B27" s="5"/>
      <c r="C27" s="5"/>
      <c r="D27" s="439" t="s">
        <v>289</v>
      </c>
      <c r="E27" s="439"/>
      <c r="F27" s="439"/>
      <c r="G27" s="443">
        <f>G21-G24</f>
        <v>6500391</v>
      </c>
      <c r="H27" s="444"/>
    </row>
    <row r="28" spans="1:8" ht="10.5" customHeight="1">
      <c r="A28" s="63"/>
      <c r="B28" s="5"/>
      <c r="C28" s="5"/>
      <c r="D28" s="5"/>
      <c r="E28" s="5"/>
      <c r="F28" s="5"/>
      <c r="G28" s="5"/>
      <c r="H28" s="9"/>
    </row>
    <row r="29" spans="1:8" ht="10.5" customHeight="1">
      <c r="A29" s="326" t="s">
        <v>290</v>
      </c>
      <c r="B29" s="320"/>
      <c r="C29" s="320"/>
      <c r="D29" s="320"/>
      <c r="E29" s="320"/>
      <c r="F29" s="5"/>
      <c r="G29" s="5"/>
      <c r="H29" s="9"/>
    </row>
    <row r="30" spans="1:8" ht="10.5" customHeight="1">
      <c r="A30" s="63"/>
      <c r="B30" s="5"/>
      <c r="C30" s="5"/>
      <c r="D30" s="5"/>
      <c r="E30" s="5"/>
      <c r="F30" s="5"/>
      <c r="G30" s="5"/>
      <c r="H30" s="9"/>
    </row>
    <row r="31" spans="1:8" ht="10.5" customHeight="1">
      <c r="A31" s="63"/>
      <c r="B31" s="315" t="s">
        <v>291</v>
      </c>
      <c r="C31" s="315"/>
      <c r="D31" s="315"/>
      <c r="E31" s="5"/>
      <c r="F31" s="5"/>
      <c r="G31" s="402">
        <v>6094186</v>
      </c>
      <c r="H31" s="438"/>
    </row>
    <row r="32" spans="1:10" ht="10.5" customHeight="1">
      <c r="A32" s="63"/>
      <c r="B32" s="315"/>
      <c r="C32" s="315"/>
      <c r="D32" s="315"/>
      <c r="E32" s="5"/>
      <c r="F32" s="5"/>
      <c r="G32" s="402">
        <v>0</v>
      </c>
      <c r="H32" s="438"/>
      <c r="J32" s="82"/>
    </row>
    <row r="33" spans="1:8" ht="10.5" customHeight="1">
      <c r="A33" s="63"/>
      <c r="B33" s="314"/>
      <c r="C33" s="314"/>
      <c r="D33" s="314"/>
      <c r="E33" s="5"/>
      <c r="F33" s="5"/>
      <c r="G33" s="402"/>
      <c r="H33" s="438"/>
    </row>
    <row r="34" spans="1:8" ht="10.5" customHeight="1">
      <c r="A34" s="63"/>
      <c r="B34" s="64"/>
      <c r="C34" s="64"/>
      <c r="D34" s="320" t="s">
        <v>292</v>
      </c>
      <c r="E34" s="320"/>
      <c r="F34" s="320"/>
      <c r="G34" s="446">
        <f>SUM(G31:H33)</f>
        <v>6094186</v>
      </c>
      <c r="H34" s="447"/>
    </row>
    <row r="35" spans="1:8" ht="10.5" customHeight="1">
      <c r="A35" s="63"/>
      <c r="B35" s="64"/>
      <c r="C35" s="64"/>
      <c r="D35" s="81"/>
      <c r="E35" s="81"/>
      <c r="F35" s="81"/>
      <c r="G35" s="71"/>
      <c r="H35" s="75"/>
    </row>
    <row r="36" spans="1:8" ht="10.5" customHeight="1">
      <c r="A36" s="326" t="s">
        <v>297</v>
      </c>
      <c r="B36" s="320"/>
      <c r="C36" s="320"/>
      <c r="D36" s="81"/>
      <c r="E36" s="81"/>
      <c r="F36" s="81"/>
      <c r="G36" s="71"/>
      <c r="H36" s="75"/>
    </row>
    <row r="37" spans="1:8" ht="10.5" customHeight="1">
      <c r="A37" s="63"/>
      <c r="B37" s="64"/>
      <c r="C37" s="64"/>
      <c r="D37" s="81"/>
      <c r="E37" s="81"/>
      <c r="F37" s="81"/>
      <c r="G37" s="71"/>
      <c r="H37" s="75"/>
    </row>
    <row r="38" spans="1:8" ht="10.5" customHeight="1">
      <c r="A38" s="63"/>
      <c r="B38" s="315" t="s">
        <v>298</v>
      </c>
      <c r="C38" s="315"/>
      <c r="D38" s="315"/>
      <c r="E38" s="81"/>
      <c r="F38" s="81"/>
      <c r="G38" s="448"/>
      <c r="H38" s="449"/>
    </row>
    <row r="39" spans="1:8" ht="10.5" customHeight="1">
      <c r="A39" s="63"/>
      <c r="B39" s="315" t="s">
        <v>299</v>
      </c>
      <c r="C39" s="315"/>
      <c r="D39" s="315"/>
      <c r="E39" s="81"/>
      <c r="F39" s="81"/>
      <c r="G39" s="448"/>
      <c r="H39" s="449"/>
    </row>
    <row r="40" spans="1:8" ht="10.5" customHeight="1" thickBot="1">
      <c r="A40" s="63"/>
      <c r="B40" s="72"/>
      <c r="C40" s="72"/>
      <c r="D40" s="320" t="s">
        <v>300</v>
      </c>
      <c r="E40" s="320"/>
      <c r="F40" s="333"/>
      <c r="G40" s="450">
        <f>G38-G39</f>
        <v>0</v>
      </c>
      <c r="H40" s="451"/>
    </row>
    <row r="41" spans="1:8" ht="10.5" customHeight="1" thickBot="1">
      <c r="A41" s="63"/>
      <c r="B41" s="5"/>
      <c r="C41" s="5"/>
      <c r="D41" s="439" t="s">
        <v>301</v>
      </c>
      <c r="E41" s="439"/>
      <c r="F41" s="439"/>
      <c r="G41" s="452">
        <f>SUM(G27)-G34-G40</f>
        <v>406205</v>
      </c>
      <c r="H41" s="453"/>
    </row>
    <row r="42" spans="1:8" ht="10.5" customHeight="1">
      <c r="A42" s="63"/>
      <c r="B42" s="5"/>
      <c r="C42" s="5"/>
      <c r="D42" s="5"/>
      <c r="E42" s="5"/>
      <c r="F42" s="5"/>
      <c r="G42" s="112"/>
      <c r="H42" s="131"/>
    </row>
    <row r="43" spans="1:8" ht="10.5" customHeight="1">
      <c r="A43" s="326" t="s">
        <v>303</v>
      </c>
      <c r="B43" s="320"/>
      <c r="C43" s="320"/>
      <c r="D43" s="320"/>
      <c r="E43" s="5"/>
      <c r="F43" s="5"/>
      <c r="G43" s="72"/>
      <c r="H43" s="9"/>
    </row>
    <row r="44" spans="1:9" ht="10.5" customHeight="1">
      <c r="A44" s="63"/>
      <c r="B44" s="5"/>
      <c r="C44" s="5"/>
      <c r="D44" s="5"/>
      <c r="E44" s="5"/>
      <c r="F44" s="445"/>
      <c r="G44" s="445"/>
      <c r="H44" s="9"/>
      <c r="I44" s="116"/>
    </row>
    <row r="45" spans="1:8" ht="10.5" customHeight="1">
      <c r="A45" s="63"/>
      <c r="B45" s="331" t="s">
        <v>381</v>
      </c>
      <c r="C45" s="315"/>
      <c r="D45" s="315"/>
      <c r="E45" s="5"/>
      <c r="F45" s="5"/>
      <c r="G45" s="400">
        <v>111889</v>
      </c>
      <c r="H45" s="454"/>
    </row>
    <row r="46" spans="1:8" ht="10.5" customHeight="1">
      <c r="A46" s="63"/>
      <c r="B46" s="331" t="s">
        <v>382</v>
      </c>
      <c r="C46" s="315"/>
      <c r="D46" s="315"/>
      <c r="E46" s="5"/>
      <c r="F46" s="5"/>
      <c r="G46" s="400">
        <v>74313</v>
      </c>
      <c r="H46" s="454"/>
    </row>
    <row r="47" spans="1:8" ht="10.5" customHeight="1">
      <c r="A47" s="63"/>
      <c r="B47" s="331" t="s">
        <v>383</v>
      </c>
      <c r="C47" s="315"/>
      <c r="D47" s="315"/>
      <c r="E47" s="5"/>
      <c r="F47" s="5"/>
      <c r="G47" s="400">
        <v>7171</v>
      </c>
      <c r="H47" s="454"/>
    </row>
    <row r="48" spans="1:8" ht="10.5" customHeight="1">
      <c r="A48" s="63"/>
      <c r="B48" s="331" t="s">
        <v>379</v>
      </c>
      <c r="C48" s="315"/>
      <c r="D48" s="315"/>
      <c r="E48" s="5"/>
      <c r="F48" s="5"/>
      <c r="G48" s="400">
        <v>67100</v>
      </c>
      <c r="H48" s="454"/>
    </row>
    <row r="49" spans="1:8" ht="10.5" customHeight="1">
      <c r="A49" s="63"/>
      <c r="B49" s="315" t="s">
        <v>293</v>
      </c>
      <c r="C49" s="315"/>
      <c r="D49" s="315"/>
      <c r="E49" s="5"/>
      <c r="F49" s="5"/>
      <c r="G49" s="400">
        <v>4068</v>
      </c>
      <c r="H49" s="454"/>
    </row>
    <row r="50" spans="1:8" ht="10.5" customHeight="1">
      <c r="A50" s="63"/>
      <c r="B50" s="315" t="s">
        <v>294</v>
      </c>
      <c r="C50" s="315"/>
      <c r="D50" s="315"/>
      <c r="E50" s="5"/>
      <c r="F50" s="5"/>
      <c r="G50" s="400">
        <v>86935</v>
      </c>
      <c r="H50" s="454"/>
    </row>
    <row r="51" spans="1:8" ht="10.5" customHeight="1">
      <c r="A51" s="63"/>
      <c r="B51" s="315" t="s">
        <v>295</v>
      </c>
      <c r="C51" s="315"/>
      <c r="D51" s="315"/>
      <c r="E51" s="5"/>
      <c r="F51" s="5"/>
      <c r="G51" s="400"/>
      <c r="H51" s="454"/>
    </row>
    <row r="52" spans="1:8" ht="10.5" customHeight="1">
      <c r="A52" s="63"/>
      <c r="B52" s="331" t="s">
        <v>380</v>
      </c>
      <c r="C52" s="315"/>
      <c r="D52" s="315"/>
      <c r="E52" s="5"/>
      <c r="F52" s="5"/>
      <c r="G52" s="400">
        <v>538</v>
      </c>
      <c r="H52" s="454"/>
    </row>
    <row r="53" spans="1:8" ht="10.5" customHeight="1">
      <c r="A53" s="63"/>
      <c r="B53" s="5"/>
      <c r="C53" s="5"/>
      <c r="D53" s="320" t="s">
        <v>296</v>
      </c>
      <c r="E53" s="320"/>
      <c r="F53" s="320"/>
      <c r="G53" s="440">
        <f>G45+G46+G47-G48+G49-G50-G52-G51</f>
        <v>42868</v>
      </c>
      <c r="H53" s="441"/>
    </row>
    <row r="54" spans="1:8" ht="10.5" customHeight="1">
      <c r="A54" s="63"/>
      <c r="B54" s="5"/>
      <c r="C54" s="439" t="s">
        <v>302</v>
      </c>
      <c r="D54" s="439"/>
      <c r="E54" s="439"/>
      <c r="F54" s="439"/>
      <c r="G54" s="440">
        <f>SUM(G41-G53)</f>
        <v>363337</v>
      </c>
      <c r="H54" s="441"/>
    </row>
    <row r="55" spans="1:8" ht="10.5" customHeight="1">
      <c r="A55" s="63"/>
      <c r="B55" s="5"/>
      <c r="C55" s="5"/>
      <c r="D55" s="5"/>
      <c r="E55" s="5"/>
      <c r="F55" s="5"/>
      <c r="G55" s="5"/>
      <c r="H55" s="9"/>
    </row>
    <row r="56" spans="1:8" ht="10.5" customHeight="1">
      <c r="A56" s="326" t="s">
        <v>304</v>
      </c>
      <c r="B56" s="320"/>
      <c r="C56" s="320"/>
      <c r="D56" s="320"/>
      <c r="E56" s="5"/>
      <c r="F56" s="5"/>
      <c r="G56" s="5"/>
      <c r="H56" s="9"/>
    </row>
    <row r="57" spans="1:10" ht="10.5" customHeight="1">
      <c r="A57" s="63"/>
      <c r="B57" s="5"/>
      <c r="C57" s="5"/>
      <c r="D57" s="5"/>
      <c r="E57" s="5"/>
      <c r="F57" s="5"/>
      <c r="G57" s="5"/>
      <c r="H57" s="9"/>
      <c r="J57" s="56"/>
    </row>
    <row r="58" spans="1:8" ht="10.5" customHeight="1">
      <c r="A58" s="63"/>
      <c r="B58" s="455" t="s">
        <v>384</v>
      </c>
      <c r="C58" s="314"/>
      <c r="D58" s="314"/>
      <c r="E58" s="71"/>
      <c r="F58" s="5"/>
      <c r="G58" s="402">
        <v>21548</v>
      </c>
      <c r="H58" s="438"/>
    </row>
    <row r="59" spans="1:8" ht="10.5" customHeight="1">
      <c r="A59" s="63"/>
      <c r="B59" s="314"/>
      <c r="C59" s="314"/>
      <c r="D59" s="314"/>
      <c r="E59" s="5"/>
      <c r="F59" s="5"/>
      <c r="G59" s="402"/>
      <c r="H59" s="438"/>
    </row>
    <row r="60" spans="1:8" ht="10.5" customHeight="1">
      <c r="A60" s="63"/>
      <c r="B60" s="314"/>
      <c r="C60" s="314"/>
      <c r="D60" s="314"/>
      <c r="E60" s="5"/>
      <c r="F60" s="5"/>
      <c r="G60" s="402"/>
      <c r="H60" s="438"/>
    </row>
    <row r="61" spans="1:8" ht="10.5" customHeight="1">
      <c r="A61" s="63"/>
      <c r="B61" s="5"/>
      <c r="C61" s="5"/>
      <c r="D61" s="5"/>
      <c r="E61" s="5"/>
      <c r="F61" s="5"/>
      <c r="G61" s="5"/>
      <c r="H61" s="9"/>
    </row>
    <row r="62" spans="1:8" ht="10.5" customHeight="1">
      <c r="A62" s="73" t="s">
        <v>305</v>
      </c>
      <c r="B62" s="74"/>
      <c r="C62" s="74"/>
      <c r="D62" s="5"/>
      <c r="E62" s="80"/>
      <c r="F62" s="5"/>
      <c r="G62" s="5"/>
      <c r="H62" s="9"/>
    </row>
    <row r="63" spans="1:8" ht="10.5" customHeight="1">
      <c r="A63" s="63"/>
      <c r="B63" s="5"/>
      <c r="C63" s="5"/>
      <c r="D63" s="5"/>
      <c r="E63" s="5"/>
      <c r="F63" s="5"/>
      <c r="G63" s="5"/>
      <c r="H63" s="9"/>
    </row>
    <row r="64" spans="1:8" ht="10.5" customHeight="1">
      <c r="A64" s="63"/>
      <c r="B64" s="314"/>
      <c r="C64" s="314"/>
      <c r="D64" s="314"/>
      <c r="E64" s="5"/>
      <c r="F64" s="5"/>
      <c r="G64" s="402"/>
      <c r="H64" s="438"/>
    </row>
    <row r="65" spans="1:10" ht="10.5" customHeight="1">
      <c r="A65" s="63"/>
      <c r="B65" s="314"/>
      <c r="C65" s="314"/>
      <c r="D65" s="314"/>
      <c r="E65" s="5"/>
      <c r="F65" s="5"/>
      <c r="G65" s="402"/>
      <c r="H65" s="438"/>
      <c r="J65" s="56"/>
    </row>
    <row r="66" spans="1:8" ht="10.5" customHeight="1">
      <c r="A66" s="63"/>
      <c r="B66" s="5"/>
      <c r="C66" s="5"/>
      <c r="D66" s="5"/>
      <c r="E66" s="5"/>
      <c r="F66" s="5"/>
      <c r="G66" s="5"/>
      <c r="H66" s="9"/>
    </row>
    <row r="67" spans="1:8" ht="10.5" customHeight="1">
      <c r="A67" s="326" t="s">
        <v>306</v>
      </c>
      <c r="B67" s="320"/>
      <c r="C67" s="320"/>
      <c r="D67" s="320"/>
      <c r="E67" s="5"/>
      <c r="F67" s="5"/>
      <c r="G67" s="458"/>
      <c r="H67" s="459"/>
    </row>
    <row r="68" spans="1:8" ht="10.5" customHeight="1" thickBot="1">
      <c r="A68" s="63"/>
      <c r="B68" s="5"/>
      <c r="C68" s="5"/>
      <c r="D68" s="5"/>
      <c r="E68" s="5"/>
      <c r="F68" s="5"/>
      <c r="G68" s="5"/>
      <c r="H68" s="9"/>
    </row>
    <row r="69" spans="1:8" ht="10.5" customHeight="1" thickBot="1">
      <c r="A69" s="242" t="s">
        <v>307</v>
      </c>
      <c r="B69" s="243"/>
      <c r="C69" s="243"/>
      <c r="D69" s="243"/>
      <c r="E69" s="65"/>
      <c r="F69" s="65"/>
      <c r="G69" s="456">
        <f>SUM(G54-G58)</f>
        <v>341789</v>
      </c>
      <c r="H69" s="457"/>
    </row>
    <row r="70" spans="1:8" ht="10.5" customHeight="1" thickBot="1">
      <c r="A70" s="59"/>
      <c r="B70" s="3"/>
      <c r="C70" s="3"/>
      <c r="D70" s="3"/>
      <c r="E70" s="3"/>
      <c r="F70" s="3"/>
      <c r="G70" s="3"/>
      <c r="H70" s="60"/>
    </row>
    <row r="71" spans="1:8" ht="10.5" customHeight="1">
      <c r="A71" s="5"/>
      <c r="B71" s="5"/>
      <c r="C71" s="5"/>
      <c r="D71" s="5"/>
      <c r="E71" s="5"/>
      <c r="F71" s="5"/>
      <c r="G71" s="5"/>
      <c r="H71" s="5"/>
    </row>
    <row r="72" ht="10.5" customHeight="1" thickBot="1"/>
    <row r="73" spans="1:8" ht="10.5" customHeight="1">
      <c r="A73" s="69" t="s">
        <v>308</v>
      </c>
      <c r="B73" s="20"/>
      <c r="C73" s="20"/>
      <c r="D73" s="20"/>
      <c r="E73" s="20"/>
      <c r="F73" s="20"/>
      <c r="G73" s="20"/>
      <c r="H73" s="21"/>
    </row>
    <row r="74" spans="1:8" ht="10.5" customHeight="1">
      <c r="A74" s="63"/>
      <c r="B74" s="463" t="s">
        <v>310</v>
      </c>
      <c r="C74" s="463"/>
      <c r="D74" s="463"/>
      <c r="E74" s="463"/>
      <c r="F74" s="463"/>
      <c r="G74" s="463"/>
      <c r="H74" s="464"/>
    </row>
    <row r="75" spans="1:8" ht="10.5" customHeight="1">
      <c r="A75" s="63"/>
      <c r="B75" s="416" t="s">
        <v>309</v>
      </c>
      <c r="C75" s="416"/>
      <c r="D75" s="465"/>
      <c r="E75" s="137"/>
      <c r="F75" s="466" t="s">
        <v>311</v>
      </c>
      <c r="G75" s="467"/>
      <c r="H75" s="468"/>
    </row>
    <row r="76" spans="1:8" ht="10.5" customHeight="1">
      <c r="A76" s="63"/>
      <c r="B76" s="460" t="s">
        <v>312</v>
      </c>
      <c r="C76" s="460"/>
      <c r="D76" s="460"/>
      <c r="E76" s="460"/>
      <c r="F76" s="132"/>
      <c r="G76" s="132"/>
      <c r="H76" s="134"/>
    </row>
    <row r="77" spans="1:8" ht="10.5" customHeight="1">
      <c r="A77" s="63"/>
      <c r="B77" s="132"/>
      <c r="C77" s="132" t="s">
        <v>313</v>
      </c>
      <c r="D77" s="133"/>
      <c r="E77" s="133"/>
      <c r="F77" s="132"/>
      <c r="G77" s="461">
        <v>0</v>
      </c>
      <c r="H77" s="462"/>
    </row>
    <row r="78" spans="1:8" ht="10.5" customHeight="1">
      <c r="A78" s="63"/>
      <c r="B78" s="132"/>
      <c r="C78" s="132" t="s">
        <v>314</v>
      </c>
      <c r="D78" s="133"/>
      <c r="E78" s="133"/>
      <c r="F78" s="132"/>
      <c r="G78" s="461"/>
      <c r="H78" s="462"/>
    </row>
    <row r="79" spans="1:8" ht="10.5" customHeight="1">
      <c r="A79" s="63"/>
      <c r="B79" s="132"/>
      <c r="C79" s="132" t="s">
        <v>315</v>
      </c>
      <c r="D79" s="133"/>
      <c r="E79" s="133"/>
      <c r="F79" s="132"/>
      <c r="G79" s="461"/>
      <c r="H79" s="462"/>
    </row>
    <row r="80" spans="1:8" ht="10.5" customHeight="1">
      <c r="A80" s="63"/>
      <c r="B80" s="132"/>
      <c r="C80" s="132" t="s">
        <v>255</v>
      </c>
      <c r="D80" s="133"/>
      <c r="E80" s="133"/>
      <c r="F80" s="132"/>
      <c r="G80" s="461"/>
      <c r="H80" s="462"/>
    </row>
    <row r="81" spans="1:8" ht="10.5" customHeight="1">
      <c r="A81" s="63"/>
      <c r="B81" s="132"/>
      <c r="C81" s="132" t="s">
        <v>80</v>
      </c>
      <c r="D81" s="133"/>
      <c r="E81" s="133"/>
      <c r="F81" s="132"/>
      <c r="G81" s="461"/>
      <c r="H81" s="462"/>
    </row>
    <row r="82" spans="1:8" ht="10.5" customHeight="1">
      <c r="A82" s="63"/>
      <c r="B82" s="5"/>
      <c r="C82" s="5"/>
      <c r="D82" s="5"/>
      <c r="E82" s="320" t="s">
        <v>3</v>
      </c>
      <c r="F82" s="333"/>
      <c r="G82" s="446">
        <f>SUM(G77:H81)</f>
        <v>0</v>
      </c>
      <c r="H82" s="447"/>
    </row>
    <row r="83" spans="1:8" ht="10.5" customHeight="1">
      <c r="A83" s="63"/>
      <c r="B83" s="5"/>
      <c r="C83" s="5"/>
      <c r="D83" s="5"/>
      <c r="E83" s="5"/>
      <c r="F83" s="5"/>
      <c r="G83" s="5"/>
      <c r="H83" s="9"/>
    </row>
    <row r="84" spans="1:8" ht="10.5" customHeight="1">
      <c r="A84" s="63"/>
      <c r="B84" s="469" t="s">
        <v>316</v>
      </c>
      <c r="C84" s="469"/>
      <c r="D84" s="469"/>
      <c r="E84" s="469"/>
      <c r="F84" s="469"/>
      <c r="G84" s="469"/>
      <c r="H84" s="470"/>
    </row>
    <row r="85" spans="1:8" ht="10.5" customHeight="1">
      <c r="A85" s="63"/>
      <c r="B85" s="469"/>
      <c r="C85" s="469"/>
      <c r="D85" s="469"/>
      <c r="E85" s="469"/>
      <c r="F85" s="469"/>
      <c r="G85" s="469"/>
      <c r="H85" s="470"/>
    </row>
    <row r="86" spans="1:8" ht="10.5" customHeight="1">
      <c r="A86" s="63"/>
      <c r="B86" s="469"/>
      <c r="C86" s="469"/>
      <c r="D86" s="469"/>
      <c r="E86" s="469"/>
      <c r="F86" s="469"/>
      <c r="G86" s="469"/>
      <c r="H86" s="470"/>
    </row>
    <row r="87" spans="1:8" ht="10.5" customHeight="1">
      <c r="A87" s="63"/>
      <c r="B87" s="5"/>
      <c r="C87" s="5"/>
      <c r="D87" s="5"/>
      <c r="E87" s="5"/>
      <c r="F87" s="5"/>
      <c r="G87" s="5"/>
      <c r="H87" s="9"/>
    </row>
    <row r="88" spans="1:8" ht="10.5" customHeight="1">
      <c r="A88" s="63"/>
      <c r="B88" s="471" t="s">
        <v>317</v>
      </c>
      <c r="C88" s="471"/>
      <c r="D88" s="472"/>
      <c r="E88" s="472"/>
      <c r="F88" s="472"/>
      <c r="G88" s="5"/>
      <c r="H88" s="9"/>
    </row>
    <row r="89" spans="1:8" ht="10.5" customHeight="1" thickBot="1">
      <c r="A89" s="59"/>
      <c r="B89" s="3"/>
      <c r="C89" s="3"/>
      <c r="D89" s="3"/>
      <c r="E89" s="3"/>
      <c r="F89" s="3"/>
      <c r="G89" s="3"/>
      <c r="H89" s="60"/>
    </row>
  </sheetData>
  <sheetProtection selectLockedCells="1"/>
  <mergeCells count="94">
    <mergeCell ref="B84:H86"/>
    <mergeCell ref="B88:C88"/>
    <mergeCell ref="D88:F88"/>
    <mergeCell ref="G80:H80"/>
    <mergeCell ref="G81:H81"/>
    <mergeCell ref="G82:H82"/>
    <mergeCell ref="E82:F82"/>
    <mergeCell ref="B76:E76"/>
    <mergeCell ref="G77:H77"/>
    <mergeCell ref="G78:H78"/>
    <mergeCell ref="G79:H79"/>
    <mergeCell ref="B74:H74"/>
    <mergeCell ref="B75:D75"/>
    <mergeCell ref="F75:H75"/>
    <mergeCell ref="A67:D67"/>
    <mergeCell ref="G69:H69"/>
    <mergeCell ref="G67:H67"/>
    <mergeCell ref="B65:D65"/>
    <mergeCell ref="B64:D64"/>
    <mergeCell ref="G65:H65"/>
    <mergeCell ref="G64:H64"/>
    <mergeCell ref="B38:D38"/>
    <mergeCell ref="G38:H38"/>
    <mergeCell ref="B60:D60"/>
    <mergeCell ref="B59:D59"/>
    <mergeCell ref="B58:D58"/>
    <mergeCell ref="G60:H60"/>
    <mergeCell ref="G59:H59"/>
    <mergeCell ref="G58:H58"/>
    <mergeCell ref="C54:F54"/>
    <mergeCell ref="G54:H54"/>
    <mergeCell ref="A56:D56"/>
    <mergeCell ref="G53:H53"/>
    <mergeCell ref="D53:F53"/>
    <mergeCell ref="G49:H49"/>
    <mergeCell ref="G50:H50"/>
    <mergeCell ref="G51:H51"/>
    <mergeCell ref="G52:H52"/>
    <mergeCell ref="B52:D52"/>
    <mergeCell ref="B51:D51"/>
    <mergeCell ref="G45:H45"/>
    <mergeCell ref="G46:H46"/>
    <mergeCell ref="G47:H47"/>
    <mergeCell ref="G48:H48"/>
    <mergeCell ref="B48:D48"/>
    <mergeCell ref="B47:D47"/>
    <mergeCell ref="B46:D46"/>
    <mergeCell ref="B45:D45"/>
    <mergeCell ref="B50:D50"/>
    <mergeCell ref="B49:D49"/>
    <mergeCell ref="F44:G44"/>
    <mergeCell ref="D34:F34"/>
    <mergeCell ref="A43:D43"/>
    <mergeCell ref="D41:F41"/>
    <mergeCell ref="G34:H34"/>
    <mergeCell ref="G39:H39"/>
    <mergeCell ref="G40:H40"/>
    <mergeCell ref="G41:H41"/>
    <mergeCell ref="D40:F40"/>
    <mergeCell ref="A36:C36"/>
    <mergeCell ref="G27:H27"/>
    <mergeCell ref="A29:E29"/>
    <mergeCell ref="B33:D33"/>
    <mergeCell ref="B32:D32"/>
    <mergeCell ref="B31:D31"/>
    <mergeCell ref="G33:H33"/>
    <mergeCell ref="G32:H32"/>
    <mergeCell ref="B39:D39"/>
    <mergeCell ref="G31:H31"/>
    <mergeCell ref="D27:F27"/>
    <mergeCell ref="G21:H21"/>
    <mergeCell ref="D21:F21"/>
    <mergeCell ref="G24:H24"/>
    <mergeCell ref="B16:D16"/>
    <mergeCell ref="G20:H20"/>
    <mergeCell ref="E20:F20"/>
    <mergeCell ref="G16:H16"/>
    <mergeCell ref="E16:F16"/>
    <mergeCell ref="G14:H14"/>
    <mergeCell ref="G13:H13"/>
    <mergeCell ref="E14:F14"/>
    <mergeCell ref="A11:C11"/>
    <mergeCell ref="A12:C12"/>
    <mergeCell ref="B14:D14"/>
    <mergeCell ref="G15:H15"/>
    <mergeCell ref="G17:H17"/>
    <mergeCell ref="G18:H18"/>
    <mergeCell ref="B1:D1"/>
    <mergeCell ref="E1:H1"/>
    <mergeCell ref="B3:G3"/>
    <mergeCell ref="B4:C4"/>
    <mergeCell ref="E4:F4"/>
    <mergeCell ref="A6:D6"/>
    <mergeCell ref="A8:D9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58"/>
  <sheetViews>
    <sheetView zoomScale="85" zoomScaleNormal="85" zoomScalePageLayoutView="0" workbookViewId="0" topLeftCell="B7">
      <selection activeCell="R54" sqref="R54"/>
    </sheetView>
  </sheetViews>
  <sheetFormatPr defaultColWidth="11.421875" defaultRowHeight="12.75"/>
  <cols>
    <col min="1" max="1" width="3.28125" style="0" customWidth="1"/>
    <col min="2" max="2" width="0.5625" style="0" customWidth="1"/>
    <col min="5" max="5" width="11.421875" style="0" customWidth="1"/>
    <col min="6" max="6" width="9.7109375" style="0" customWidth="1"/>
    <col min="7" max="7" width="4.00390625" style="0" customWidth="1"/>
    <col min="8" max="8" width="9.7109375" style="0" customWidth="1"/>
    <col min="9" max="9" width="0.9921875" style="0" customWidth="1"/>
    <col min="10" max="10" width="9.7109375" style="0" customWidth="1"/>
    <col min="11" max="11" width="5.00390625" style="0" customWidth="1"/>
    <col min="12" max="12" width="9.7109375" style="0" customWidth="1"/>
    <col min="13" max="13" width="4.140625" style="0" customWidth="1"/>
    <col min="14" max="14" width="9.7109375" style="0" customWidth="1"/>
    <col min="15" max="15" width="7.421875" style="0" customWidth="1"/>
    <col min="16" max="17" width="9.7109375" style="0" customWidth="1"/>
    <col min="18" max="18" width="4.421875" style="0" customWidth="1"/>
  </cols>
  <sheetData>
    <row r="1" ht="3" customHeight="1" thickBot="1"/>
    <row r="2" spans="1:18" ht="9.75" customHeight="1">
      <c r="A2" s="31"/>
      <c r="B2" s="31"/>
      <c r="C2" s="511" t="s">
        <v>49</v>
      </c>
      <c r="D2" s="511"/>
      <c r="E2" s="512"/>
      <c r="F2" s="498" t="s">
        <v>50</v>
      </c>
      <c r="G2" s="499"/>
      <c r="H2" s="515" t="s">
        <v>51</v>
      </c>
      <c r="I2" s="516"/>
      <c r="J2" s="498" t="s">
        <v>52</v>
      </c>
      <c r="K2" s="499"/>
      <c r="L2" s="498" t="s">
        <v>53</v>
      </c>
      <c r="M2" s="499"/>
      <c r="N2" s="498" t="s">
        <v>54</v>
      </c>
      <c r="O2" s="499"/>
      <c r="P2" s="498" t="s">
        <v>55</v>
      </c>
      <c r="Q2" s="519"/>
      <c r="R2" s="537" t="s">
        <v>362</v>
      </c>
    </row>
    <row r="3" spans="1:18" ht="9.75" customHeight="1" thickBot="1">
      <c r="A3" s="32"/>
      <c r="B3" s="35"/>
      <c r="C3" s="513"/>
      <c r="D3" s="513"/>
      <c r="E3" s="514"/>
      <c r="F3" s="500"/>
      <c r="G3" s="501"/>
      <c r="H3" s="517"/>
      <c r="I3" s="518"/>
      <c r="J3" s="500"/>
      <c r="K3" s="501"/>
      <c r="L3" s="500"/>
      <c r="M3" s="501"/>
      <c r="N3" s="500"/>
      <c r="O3" s="501"/>
      <c r="P3" s="500"/>
      <c r="Q3" s="520"/>
      <c r="R3" s="537"/>
    </row>
    <row r="4" spans="1:18" ht="9.75" customHeight="1">
      <c r="A4" s="31"/>
      <c r="B4" s="31"/>
      <c r="C4" s="521" t="s">
        <v>56</v>
      </c>
      <c r="D4" s="522"/>
      <c r="E4" s="523"/>
      <c r="F4" s="504"/>
      <c r="G4" s="505"/>
      <c r="H4" s="504"/>
      <c r="I4" s="505"/>
      <c r="J4" s="504"/>
      <c r="K4" s="505"/>
      <c r="L4" s="504"/>
      <c r="M4" s="505"/>
      <c r="N4" s="504"/>
      <c r="O4" s="505"/>
      <c r="P4" s="504"/>
      <c r="Q4" s="505"/>
      <c r="R4" s="537"/>
    </row>
    <row r="5" spans="1:18" ht="9.75" customHeight="1">
      <c r="A5" s="36"/>
      <c r="B5" s="35"/>
      <c r="C5" s="483" t="s">
        <v>57</v>
      </c>
      <c r="D5" s="474"/>
      <c r="E5" s="475"/>
      <c r="F5" s="506"/>
      <c r="G5" s="487"/>
      <c r="H5" s="506"/>
      <c r="I5" s="487"/>
      <c r="J5" s="506"/>
      <c r="K5" s="487"/>
      <c r="L5" s="506"/>
      <c r="M5" s="487"/>
      <c r="N5" s="506"/>
      <c r="O5" s="487"/>
      <c r="P5" s="506"/>
      <c r="Q5" s="487"/>
      <c r="R5" s="538"/>
    </row>
    <row r="6" spans="2:18" ht="9.75" customHeight="1">
      <c r="B6" s="31"/>
      <c r="C6" s="473" t="s">
        <v>58</v>
      </c>
      <c r="D6" s="474"/>
      <c r="E6" s="475"/>
      <c r="F6" s="490">
        <v>2436405</v>
      </c>
      <c r="G6" s="491"/>
      <c r="H6" s="486"/>
      <c r="I6" s="487"/>
      <c r="J6" s="486"/>
      <c r="K6" s="487"/>
      <c r="L6" s="486"/>
      <c r="M6" s="487"/>
      <c r="N6" s="486"/>
      <c r="O6" s="487"/>
      <c r="P6" s="509">
        <v>2436405</v>
      </c>
      <c r="Q6" s="510"/>
      <c r="R6" s="502" t="s">
        <v>0</v>
      </c>
    </row>
    <row r="7" spans="2:18" ht="9.75" customHeight="1">
      <c r="B7" s="31"/>
      <c r="C7" s="473" t="s">
        <v>86</v>
      </c>
      <c r="D7" s="474"/>
      <c r="E7" s="475"/>
      <c r="F7" s="490"/>
      <c r="G7" s="491"/>
      <c r="H7" s="486"/>
      <c r="I7" s="487"/>
      <c r="J7" s="486"/>
      <c r="K7" s="487"/>
      <c r="L7" s="486"/>
      <c r="M7" s="487"/>
      <c r="N7" s="486"/>
      <c r="O7" s="487"/>
      <c r="P7" s="509"/>
      <c r="Q7" s="510"/>
      <c r="R7" s="503"/>
    </row>
    <row r="8" spans="2:18" ht="9.75" customHeight="1">
      <c r="B8" s="31"/>
      <c r="C8" s="473" t="s">
        <v>59</v>
      </c>
      <c r="D8" s="474"/>
      <c r="E8" s="475"/>
      <c r="F8" s="490"/>
      <c r="G8" s="491"/>
      <c r="H8" s="486"/>
      <c r="I8" s="487"/>
      <c r="J8" s="486"/>
      <c r="K8" s="487"/>
      <c r="L8" s="486"/>
      <c r="M8" s="487"/>
      <c r="N8" s="486"/>
      <c r="O8" s="487"/>
      <c r="P8" s="509">
        <f aca="true" t="shared" si="0" ref="P8:P19">SUM(F8:O8)</f>
        <v>0</v>
      </c>
      <c r="Q8" s="510"/>
      <c r="R8" s="503"/>
    </row>
    <row r="9" spans="2:18" ht="9.75" customHeight="1">
      <c r="B9" s="31"/>
      <c r="C9" s="473" t="s">
        <v>60</v>
      </c>
      <c r="D9" s="474"/>
      <c r="E9" s="475"/>
      <c r="F9" s="486"/>
      <c r="G9" s="487"/>
      <c r="H9" s="490"/>
      <c r="I9" s="491"/>
      <c r="J9" s="486"/>
      <c r="K9" s="487"/>
      <c r="L9" s="486"/>
      <c r="M9" s="487"/>
      <c r="N9" s="486"/>
      <c r="O9" s="487"/>
      <c r="P9" s="509">
        <f t="shared" si="0"/>
        <v>0</v>
      </c>
      <c r="Q9" s="510"/>
      <c r="R9" s="503"/>
    </row>
    <row r="10" spans="2:18" ht="9.75" customHeight="1">
      <c r="B10" s="31"/>
      <c r="C10" s="473" t="s">
        <v>61</v>
      </c>
      <c r="D10" s="474"/>
      <c r="E10" s="475"/>
      <c r="F10" s="486"/>
      <c r="G10" s="487"/>
      <c r="H10" s="490"/>
      <c r="I10" s="491"/>
      <c r="J10" s="486"/>
      <c r="K10" s="487"/>
      <c r="L10" s="486"/>
      <c r="M10" s="487"/>
      <c r="N10" s="486"/>
      <c r="O10" s="487"/>
      <c r="P10" s="509">
        <f t="shared" si="0"/>
        <v>0</v>
      </c>
      <c r="Q10" s="510"/>
      <c r="R10" s="503"/>
    </row>
    <row r="11" spans="2:18" ht="9.75" customHeight="1">
      <c r="B11" s="31"/>
      <c r="C11" s="476" t="s">
        <v>62</v>
      </c>
      <c r="D11" s="474"/>
      <c r="E11" s="475"/>
      <c r="F11" s="488"/>
      <c r="G11" s="489"/>
      <c r="H11" s="488"/>
      <c r="I11" s="489"/>
      <c r="J11" s="486"/>
      <c r="K11" s="487"/>
      <c r="L11" s="486"/>
      <c r="M11" s="487"/>
      <c r="N11" s="486"/>
      <c r="O11" s="487"/>
      <c r="P11" s="507">
        <f>H11+(F11)</f>
        <v>0</v>
      </c>
      <c r="Q11" s="508"/>
      <c r="R11" s="503"/>
    </row>
    <row r="12" spans="2:18" ht="9.75" customHeight="1">
      <c r="B12" s="31"/>
      <c r="C12" s="473" t="s">
        <v>63</v>
      </c>
      <c r="D12" s="474"/>
      <c r="E12" s="475"/>
      <c r="F12" s="486"/>
      <c r="G12" s="487"/>
      <c r="H12" s="490"/>
      <c r="I12" s="491"/>
      <c r="J12" s="486"/>
      <c r="K12" s="487"/>
      <c r="L12" s="486"/>
      <c r="M12" s="487"/>
      <c r="N12" s="486"/>
      <c r="O12" s="487"/>
      <c r="P12" s="509">
        <f t="shared" si="0"/>
        <v>0</v>
      </c>
      <c r="Q12" s="510"/>
      <c r="R12" s="503"/>
    </row>
    <row r="13" spans="2:18" ht="11.25" customHeight="1">
      <c r="B13" s="31"/>
      <c r="C13" s="480" t="s">
        <v>64</v>
      </c>
      <c r="D13" s="481"/>
      <c r="E13" s="482"/>
      <c r="F13" s="486"/>
      <c r="G13" s="487"/>
      <c r="H13" s="486"/>
      <c r="I13" s="487"/>
      <c r="J13" s="486"/>
      <c r="K13" s="487"/>
      <c r="L13" s="486"/>
      <c r="M13" s="487"/>
      <c r="N13" s="486"/>
      <c r="O13" s="487"/>
      <c r="P13" s="486"/>
      <c r="Q13" s="487"/>
      <c r="R13" s="503"/>
    </row>
    <row r="14" spans="2:18" ht="9.75" customHeight="1">
      <c r="B14" s="31"/>
      <c r="C14" s="473" t="s">
        <v>65</v>
      </c>
      <c r="D14" s="474"/>
      <c r="E14" s="475"/>
      <c r="F14" s="486"/>
      <c r="G14" s="487"/>
      <c r="H14" s="486"/>
      <c r="I14" s="487"/>
      <c r="J14" s="486"/>
      <c r="K14" s="487"/>
      <c r="L14" s="490"/>
      <c r="M14" s="491"/>
      <c r="N14" s="486"/>
      <c r="O14" s="487"/>
      <c r="P14" s="509">
        <f t="shared" si="0"/>
        <v>0</v>
      </c>
      <c r="Q14" s="510"/>
      <c r="R14" s="492" t="s">
        <v>366</v>
      </c>
    </row>
    <row r="15" spans="2:18" ht="9.75" customHeight="1">
      <c r="B15" s="31"/>
      <c r="C15" s="473" t="s">
        <v>66</v>
      </c>
      <c r="D15" s="474"/>
      <c r="E15" s="475"/>
      <c r="F15" s="486"/>
      <c r="G15" s="487"/>
      <c r="H15" s="486"/>
      <c r="I15" s="487"/>
      <c r="J15" s="486"/>
      <c r="K15" s="487"/>
      <c r="L15" s="490"/>
      <c r="M15" s="491"/>
      <c r="N15" s="486"/>
      <c r="O15" s="487"/>
      <c r="P15" s="509">
        <f t="shared" si="0"/>
        <v>0</v>
      </c>
      <c r="Q15" s="510"/>
      <c r="R15" s="492"/>
    </row>
    <row r="16" spans="1:18" ht="11.25" customHeight="1">
      <c r="A16" s="524" t="s">
        <v>4</v>
      </c>
      <c r="C16" s="473" t="s">
        <v>67</v>
      </c>
      <c r="D16" s="474"/>
      <c r="E16" s="475"/>
      <c r="F16" s="486"/>
      <c r="G16" s="487"/>
      <c r="H16" s="486"/>
      <c r="I16" s="487"/>
      <c r="J16" s="486"/>
      <c r="K16" s="487"/>
      <c r="L16" s="490"/>
      <c r="M16" s="491"/>
      <c r="N16" s="486"/>
      <c r="O16" s="487"/>
      <c r="P16" s="509">
        <f t="shared" si="0"/>
        <v>0</v>
      </c>
      <c r="Q16" s="510"/>
      <c r="R16" s="492"/>
    </row>
    <row r="17" spans="1:18" ht="9.75" customHeight="1">
      <c r="A17" s="524"/>
      <c r="C17" s="476" t="s">
        <v>68</v>
      </c>
      <c r="D17" s="474"/>
      <c r="E17" s="475"/>
      <c r="F17" s="486"/>
      <c r="G17" s="487"/>
      <c r="H17" s="486"/>
      <c r="I17" s="487"/>
      <c r="J17" s="486"/>
      <c r="K17" s="487"/>
      <c r="L17" s="490"/>
      <c r="M17" s="491"/>
      <c r="N17" s="486"/>
      <c r="O17" s="487"/>
      <c r="P17" s="509">
        <f t="shared" si="0"/>
        <v>0</v>
      </c>
      <c r="Q17" s="510"/>
      <c r="R17" s="492"/>
    </row>
    <row r="18" spans="1:18" ht="9.75" customHeight="1">
      <c r="A18" s="524"/>
      <c r="C18" s="473" t="s">
        <v>69</v>
      </c>
      <c r="D18" s="474"/>
      <c r="E18" s="475"/>
      <c r="F18" s="486"/>
      <c r="G18" s="487"/>
      <c r="H18" s="486"/>
      <c r="I18" s="487"/>
      <c r="J18" s="486"/>
      <c r="K18" s="487"/>
      <c r="L18" s="486"/>
      <c r="M18" s="487"/>
      <c r="N18" s="490"/>
      <c r="O18" s="491"/>
      <c r="P18" s="509">
        <f t="shared" si="0"/>
        <v>0</v>
      </c>
      <c r="Q18" s="510"/>
      <c r="R18" s="492"/>
    </row>
    <row r="19" spans="1:18" ht="9.75" customHeight="1">
      <c r="A19" s="524"/>
      <c r="C19" s="473" t="s">
        <v>83</v>
      </c>
      <c r="D19" s="474"/>
      <c r="E19" s="475"/>
      <c r="F19" s="490"/>
      <c r="G19" s="491"/>
      <c r="H19" s="490"/>
      <c r="I19" s="491"/>
      <c r="J19" s="490"/>
      <c r="K19" s="491"/>
      <c r="L19" s="526"/>
      <c r="M19" s="527"/>
      <c r="N19" s="490"/>
      <c r="O19" s="491"/>
      <c r="P19" s="509">
        <f t="shared" si="0"/>
        <v>0</v>
      </c>
      <c r="Q19" s="510"/>
      <c r="R19" s="492"/>
    </row>
    <row r="20" spans="1:18" ht="9.75" customHeight="1">
      <c r="A20" s="524"/>
      <c r="C20" s="480" t="s">
        <v>70</v>
      </c>
      <c r="D20" s="481"/>
      <c r="E20" s="482"/>
      <c r="F20" s="509">
        <f>SUM(F6:G8,F19)-F11</f>
        <v>2436405</v>
      </c>
      <c r="G20" s="510"/>
      <c r="H20" s="509">
        <f>SUM(H9:I10,H12,H19)-H11</f>
        <v>0</v>
      </c>
      <c r="I20" s="510"/>
      <c r="J20" s="509">
        <f>SUM(J19)</f>
        <v>0</v>
      </c>
      <c r="K20" s="510"/>
      <c r="L20" s="509">
        <f>SUM(L14:M17,L19)</f>
        <v>0</v>
      </c>
      <c r="M20" s="510"/>
      <c r="N20" s="509">
        <f>SUM(N18:O19)</f>
        <v>0</v>
      </c>
      <c r="O20" s="510"/>
      <c r="P20" s="509">
        <f>SUM(P6:Q10,P12,P14:Q19)-P11</f>
        <v>2436405</v>
      </c>
      <c r="Q20" s="510"/>
      <c r="R20" s="492"/>
    </row>
    <row r="21" spans="1:18" ht="9.75" customHeight="1">
      <c r="A21" s="524"/>
      <c r="C21" s="480" t="s">
        <v>320</v>
      </c>
      <c r="D21" s="481"/>
      <c r="E21" s="482"/>
      <c r="F21" s="490"/>
      <c r="G21" s="491"/>
      <c r="H21" s="490"/>
      <c r="I21" s="491"/>
      <c r="J21" s="490"/>
      <c r="K21" s="491"/>
      <c r="L21" s="490"/>
      <c r="M21" s="491"/>
      <c r="N21" s="490"/>
      <c r="O21" s="491"/>
      <c r="P21" s="509">
        <f>SUM(F21:O21)</f>
        <v>0</v>
      </c>
      <c r="Q21" s="510"/>
      <c r="R21" s="492"/>
    </row>
    <row r="22" spans="1:18" ht="9.75" customHeight="1" thickBot="1">
      <c r="A22" s="524"/>
      <c r="C22" s="477" t="s">
        <v>71</v>
      </c>
      <c r="D22" s="484"/>
      <c r="E22" s="485"/>
      <c r="F22" s="528">
        <f>SUM(F20:G21)</f>
        <v>2436405</v>
      </c>
      <c r="G22" s="529"/>
      <c r="H22" s="528">
        <f>SUM(H20:I21)</f>
        <v>0</v>
      </c>
      <c r="I22" s="529"/>
      <c r="J22" s="528">
        <f>SUM(J20:K21)</f>
        <v>0</v>
      </c>
      <c r="K22" s="529"/>
      <c r="L22" s="528">
        <f>SUM(L20:M21)</f>
        <v>0</v>
      </c>
      <c r="M22" s="529"/>
      <c r="N22" s="528">
        <f>SUM(N20:O21)</f>
        <v>0</v>
      </c>
      <c r="O22" s="529"/>
      <c r="P22" s="509">
        <f>SUM(P20:Q21)</f>
        <v>2436405</v>
      </c>
      <c r="Q22" s="510"/>
      <c r="R22" s="492"/>
    </row>
    <row r="23" spans="1:18" ht="9.75" customHeight="1">
      <c r="A23" s="524"/>
      <c r="C23" s="483" t="s">
        <v>72</v>
      </c>
      <c r="D23" s="481"/>
      <c r="E23" s="482"/>
      <c r="F23" s="504"/>
      <c r="G23" s="505"/>
      <c r="H23" s="504"/>
      <c r="I23" s="505"/>
      <c r="J23" s="504"/>
      <c r="K23" s="505"/>
      <c r="L23" s="504"/>
      <c r="M23" s="505"/>
      <c r="N23" s="504"/>
      <c r="O23" s="505"/>
      <c r="P23" s="504"/>
      <c r="Q23" s="505"/>
      <c r="R23" s="493"/>
    </row>
    <row r="24" spans="1:18" ht="9.75" customHeight="1">
      <c r="A24" s="524"/>
      <c r="C24" s="473" t="s">
        <v>59</v>
      </c>
      <c r="D24" s="474"/>
      <c r="E24" s="475"/>
      <c r="F24" s="490"/>
      <c r="G24" s="491"/>
      <c r="H24" s="506"/>
      <c r="I24" s="487"/>
      <c r="J24" s="506"/>
      <c r="K24" s="487"/>
      <c r="L24" s="506"/>
      <c r="M24" s="487"/>
      <c r="N24" s="506"/>
      <c r="O24" s="487"/>
      <c r="P24" s="533">
        <f>SUM(F24:O24)</f>
        <v>0</v>
      </c>
      <c r="Q24" s="510"/>
      <c r="R24" s="494" t="s">
        <v>46</v>
      </c>
    </row>
    <row r="25" spans="1:19" ht="9.75" customHeight="1">
      <c r="A25" s="524"/>
      <c r="C25" s="473" t="s">
        <v>61</v>
      </c>
      <c r="D25" s="474"/>
      <c r="E25" s="475"/>
      <c r="F25" s="486"/>
      <c r="G25" s="487"/>
      <c r="H25" s="490"/>
      <c r="I25" s="491"/>
      <c r="J25" s="486"/>
      <c r="K25" s="487"/>
      <c r="L25" s="486"/>
      <c r="M25" s="487"/>
      <c r="N25" s="486"/>
      <c r="O25" s="487"/>
      <c r="P25" s="533">
        <f>SUM(F25:O25)</f>
        <v>0</v>
      </c>
      <c r="Q25" s="510"/>
      <c r="R25" s="495"/>
      <c r="S25" s="5"/>
    </row>
    <row r="26" spans="1:19" ht="9.75" customHeight="1">
      <c r="A26" s="34"/>
      <c r="C26" s="473" t="s">
        <v>62</v>
      </c>
      <c r="D26" s="474"/>
      <c r="E26" s="475"/>
      <c r="F26" s="530"/>
      <c r="G26" s="531"/>
      <c r="H26" s="530"/>
      <c r="I26" s="531"/>
      <c r="J26" s="486"/>
      <c r="K26" s="487"/>
      <c r="L26" s="486"/>
      <c r="M26" s="487"/>
      <c r="N26" s="486"/>
      <c r="O26" s="487"/>
      <c r="P26" s="533">
        <f>SUM(-H26-(F26))</f>
        <v>0</v>
      </c>
      <c r="Q26" s="510"/>
      <c r="R26" s="495"/>
      <c r="S26" s="37"/>
    </row>
    <row r="27" spans="1:19" ht="9.75" customHeight="1">
      <c r="A27" s="33"/>
      <c r="C27" s="473" t="s">
        <v>73</v>
      </c>
      <c r="D27" s="474"/>
      <c r="E27" s="475"/>
      <c r="F27" s="490"/>
      <c r="G27" s="491"/>
      <c r="H27" s="490">
        <v>0</v>
      </c>
      <c r="I27" s="491"/>
      <c r="J27" s="530"/>
      <c r="K27" s="531"/>
      <c r="L27" s="530"/>
      <c r="M27" s="531"/>
      <c r="N27" s="486"/>
      <c r="O27" s="487"/>
      <c r="P27" s="533">
        <f>SUM(F27:O27)</f>
        <v>0</v>
      </c>
      <c r="Q27" s="510"/>
      <c r="R27" s="495"/>
      <c r="S27" s="5"/>
    </row>
    <row r="28" spans="1:19" ht="9.75" customHeight="1">
      <c r="A28" s="33"/>
      <c r="C28" s="473" t="s">
        <v>63</v>
      </c>
      <c r="D28" s="474"/>
      <c r="E28" s="475"/>
      <c r="F28" s="486"/>
      <c r="G28" s="487"/>
      <c r="H28" s="490"/>
      <c r="I28" s="491"/>
      <c r="J28" s="486"/>
      <c r="K28" s="487"/>
      <c r="L28" s="490"/>
      <c r="M28" s="491"/>
      <c r="N28" s="486"/>
      <c r="O28" s="487"/>
      <c r="P28" s="533">
        <f>SUM(F28:O28)</f>
        <v>0</v>
      </c>
      <c r="Q28" s="510"/>
      <c r="R28" s="495"/>
      <c r="S28" s="37"/>
    </row>
    <row r="29" spans="1:19" ht="9.75" customHeight="1">
      <c r="A29" s="33"/>
      <c r="C29" s="483" t="s">
        <v>74</v>
      </c>
      <c r="D29" s="481"/>
      <c r="E29" s="482"/>
      <c r="F29" s="486"/>
      <c r="G29" s="487"/>
      <c r="H29" s="486"/>
      <c r="I29" s="487"/>
      <c r="J29" s="486"/>
      <c r="K29" s="487"/>
      <c r="L29" s="486"/>
      <c r="M29" s="487"/>
      <c r="N29" s="486"/>
      <c r="O29" s="487"/>
      <c r="P29" s="506"/>
      <c r="Q29" s="487"/>
      <c r="R29" s="495"/>
      <c r="S29" s="5"/>
    </row>
    <row r="30" spans="1:18" ht="9.75" customHeight="1">
      <c r="A30" s="33"/>
      <c r="C30" s="480" t="s">
        <v>75</v>
      </c>
      <c r="D30" s="481"/>
      <c r="E30" s="482"/>
      <c r="F30" s="486"/>
      <c r="G30" s="487"/>
      <c r="H30" s="486"/>
      <c r="I30" s="487"/>
      <c r="J30" s="486"/>
      <c r="K30" s="487"/>
      <c r="L30" s="486"/>
      <c r="M30" s="487"/>
      <c r="N30" s="486"/>
      <c r="O30" s="487"/>
      <c r="P30" s="506"/>
      <c r="Q30" s="487"/>
      <c r="R30" s="495"/>
    </row>
    <row r="31" spans="1:18" ht="9.75" customHeight="1">
      <c r="A31" s="33"/>
      <c r="C31" s="473" t="s">
        <v>76</v>
      </c>
      <c r="D31" s="474"/>
      <c r="E31" s="475"/>
      <c r="F31" s="490"/>
      <c r="G31" s="491"/>
      <c r="H31" s="506"/>
      <c r="I31" s="532"/>
      <c r="J31" s="486"/>
      <c r="K31" s="487"/>
      <c r="L31" s="486"/>
      <c r="M31" s="487"/>
      <c r="N31" s="488"/>
      <c r="O31" s="489"/>
      <c r="P31" s="506"/>
      <c r="Q31" s="487"/>
      <c r="R31" s="495"/>
    </row>
    <row r="32" spans="1:18" ht="9.75" customHeight="1">
      <c r="A32" s="33"/>
      <c r="C32" s="473" t="s">
        <v>77</v>
      </c>
      <c r="D32" s="474"/>
      <c r="E32" s="475"/>
      <c r="F32" s="486"/>
      <c r="G32" s="487"/>
      <c r="H32" s="490"/>
      <c r="I32" s="491"/>
      <c r="J32" s="486"/>
      <c r="K32" s="487"/>
      <c r="L32" s="486"/>
      <c r="M32" s="487"/>
      <c r="N32" s="488"/>
      <c r="O32" s="489"/>
      <c r="P32" s="506"/>
      <c r="Q32" s="487"/>
      <c r="R32" s="496">
        <v>215719970017</v>
      </c>
    </row>
    <row r="33" spans="1:18" ht="9.75" customHeight="1">
      <c r="A33" s="33"/>
      <c r="C33" s="473" t="s">
        <v>78</v>
      </c>
      <c r="D33" s="474"/>
      <c r="E33" s="475"/>
      <c r="F33" s="486"/>
      <c r="G33" s="487"/>
      <c r="H33" s="486"/>
      <c r="I33" s="487"/>
      <c r="J33" s="486"/>
      <c r="K33" s="487"/>
      <c r="L33" s="486"/>
      <c r="M33" s="487"/>
      <c r="N33" s="488"/>
      <c r="O33" s="489"/>
      <c r="P33" s="533">
        <f>-N33</f>
        <v>0</v>
      </c>
      <c r="Q33" s="510"/>
      <c r="R33" s="496"/>
    </row>
    <row r="34" spans="1:18" ht="9.75" customHeight="1">
      <c r="A34" s="33"/>
      <c r="C34" s="473" t="s">
        <v>65</v>
      </c>
      <c r="D34" s="474"/>
      <c r="E34" s="475"/>
      <c r="F34" s="486"/>
      <c r="G34" s="487"/>
      <c r="H34" s="486"/>
      <c r="I34" s="487"/>
      <c r="J34" s="486"/>
      <c r="K34" s="487"/>
      <c r="L34" s="490">
        <v>0</v>
      </c>
      <c r="M34" s="491"/>
      <c r="N34" s="488"/>
      <c r="O34" s="489"/>
      <c r="P34" s="506"/>
      <c r="Q34" s="487"/>
      <c r="R34" s="496"/>
    </row>
    <row r="35" spans="1:18" ht="9.75" customHeight="1">
      <c r="A35" s="33"/>
      <c r="C35" s="476" t="s">
        <v>79</v>
      </c>
      <c r="D35" s="474"/>
      <c r="E35" s="475"/>
      <c r="F35" s="486"/>
      <c r="G35" s="487"/>
      <c r="H35" s="486"/>
      <c r="I35" s="487"/>
      <c r="J35" s="486"/>
      <c r="K35" s="487"/>
      <c r="L35" s="490">
        <v>0</v>
      </c>
      <c r="M35" s="491"/>
      <c r="N35" s="488"/>
      <c r="O35" s="489"/>
      <c r="P35" s="506"/>
      <c r="Q35" s="487"/>
      <c r="R35" s="496"/>
    </row>
    <row r="36" spans="1:18" ht="9.75" customHeight="1">
      <c r="A36" s="524" t="s">
        <v>5</v>
      </c>
      <c r="C36" s="473" t="s">
        <v>80</v>
      </c>
      <c r="D36" s="474"/>
      <c r="E36" s="475"/>
      <c r="F36" s="486"/>
      <c r="G36" s="487"/>
      <c r="H36" s="486"/>
      <c r="I36" s="487"/>
      <c r="J36" s="486"/>
      <c r="K36" s="487"/>
      <c r="L36" s="486"/>
      <c r="M36" s="487"/>
      <c r="N36" s="488"/>
      <c r="O36" s="489"/>
      <c r="P36" s="533">
        <f>-N36</f>
        <v>0</v>
      </c>
      <c r="Q36" s="510"/>
      <c r="R36" s="496"/>
    </row>
    <row r="37" spans="1:18" ht="9.75" customHeight="1">
      <c r="A37" s="524"/>
      <c r="C37" s="480" t="s">
        <v>81</v>
      </c>
      <c r="D37" s="481"/>
      <c r="E37" s="482"/>
      <c r="F37" s="490"/>
      <c r="G37" s="491"/>
      <c r="H37" s="490"/>
      <c r="I37" s="491"/>
      <c r="J37" s="486"/>
      <c r="K37" s="487"/>
      <c r="L37" s="486"/>
      <c r="M37" s="487"/>
      <c r="N37" s="488"/>
      <c r="O37" s="489"/>
      <c r="P37" s="533">
        <f>-N37</f>
        <v>0</v>
      </c>
      <c r="Q37" s="510"/>
      <c r="R37" s="496"/>
    </row>
    <row r="38" spans="1:18" ht="9.75" customHeight="1">
      <c r="A38" s="524"/>
      <c r="C38" s="480" t="s">
        <v>82</v>
      </c>
      <c r="D38" s="481"/>
      <c r="E38" s="482"/>
      <c r="F38" s="490"/>
      <c r="G38" s="491"/>
      <c r="H38" s="490"/>
      <c r="I38" s="491"/>
      <c r="J38" s="490"/>
      <c r="K38" s="491"/>
      <c r="L38" s="490"/>
      <c r="M38" s="491"/>
      <c r="N38" s="490"/>
      <c r="O38" s="491"/>
      <c r="P38" s="533"/>
      <c r="Q38" s="510"/>
      <c r="R38" s="496"/>
    </row>
    <row r="39" spans="1:18" ht="9.75" customHeight="1">
      <c r="A39" s="524"/>
      <c r="C39" s="480" t="s">
        <v>84</v>
      </c>
      <c r="D39" s="474"/>
      <c r="E39" s="475"/>
      <c r="F39" s="486"/>
      <c r="G39" s="487"/>
      <c r="H39" s="486"/>
      <c r="I39" s="487"/>
      <c r="J39" s="486"/>
      <c r="K39" s="487"/>
      <c r="L39" s="486"/>
      <c r="M39" s="487"/>
      <c r="N39" s="490">
        <v>341788</v>
      </c>
      <c r="O39" s="491"/>
      <c r="P39" s="533">
        <f>SUM(F39:O39)</f>
        <v>341788</v>
      </c>
      <c r="Q39" s="510"/>
      <c r="R39" s="497"/>
    </row>
    <row r="40" spans="1:18" ht="9.75" customHeight="1" thickBot="1">
      <c r="A40" s="524"/>
      <c r="C40" s="477" t="s">
        <v>70</v>
      </c>
      <c r="D40" s="478"/>
      <c r="E40" s="479"/>
      <c r="F40" s="528">
        <f>SUM(F24,F27,F31,F37,F38,F39)-F26</f>
        <v>0</v>
      </c>
      <c r="G40" s="529"/>
      <c r="H40" s="528">
        <f>SUM(H24,H27,H31,H37,H38,H39)-H26</f>
        <v>0</v>
      </c>
      <c r="I40" s="529"/>
      <c r="J40" s="528">
        <f>SUM(J38,J39)-J27</f>
        <v>0</v>
      </c>
      <c r="K40" s="529"/>
      <c r="L40" s="528">
        <f>SUM(L38,L39)-L27</f>
        <v>0</v>
      </c>
      <c r="M40" s="529"/>
      <c r="N40" s="528">
        <f>SUM(N38,N39)-N27</f>
        <v>341788</v>
      </c>
      <c r="O40" s="529"/>
      <c r="P40" s="528">
        <f>SUM(P24:Q25,P27:Q28,P38:Q39)-SUM(P36:Q37,P33)</f>
        <v>341788</v>
      </c>
      <c r="Q40" s="529"/>
      <c r="R40" s="495"/>
    </row>
    <row r="41" spans="1:18" ht="9.75" customHeight="1">
      <c r="A41" s="524"/>
      <c r="C41" s="480" t="s">
        <v>85</v>
      </c>
      <c r="D41" s="474"/>
      <c r="E41" s="475"/>
      <c r="F41" s="504"/>
      <c r="G41" s="505"/>
      <c r="H41" s="504"/>
      <c r="I41" s="505"/>
      <c r="J41" s="504"/>
      <c r="K41" s="505"/>
      <c r="L41" s="504"/>
      <c r="M41" s="505"/>
      <c r="N41" s="504"/>
      <c r="O41" s="505"/>
      <c r="P41" s="504"/>
      <c r="Q41" s="505"/>
      <c r="R41" s="495"/>
    </row>
    <row r="42" spans="1:18" ht="9.75" customHeight="1">
      <c r="A42" s="524"/>
      <c r="C42" s="473" t="s">
        <v>58</v>
      </c>
      <c r="D42" s="474"/>
      <c r="E42" s="475"/>
      <c r="F42" s="490">
        <v>2436405</v>
      </c>
      <c r="G42" s="491"/>
      <c r="H42" s="486"/>
      <c r="I42" s="487"/>
      <c r="J42" s="486"/>
      <c r="K42" s="487"/>
      <c r="L42" s="486"/>
      <c r="M42" s="487"/>
      <c r="N42" s="486"/>
      <c r="O42" s="487"/>
      <c r="P42" s="509">
        <v>2436405</v>
      </c>
      <c r="Q42" s="510"/>
      <c r="R42" s="495"/>
    </row>
    <row r="43" spans="1:18" ht="9.75" customHeight="1">
      <c r="A43" s="524"/>
      <c r="C43" s="473" t="s">
        <v>86</v>
      </c>
      <c r="D43" s="474"/>
      <c r="E43" s="475"/>
      <c r="F43" s="490"/>
      <c r="G43" s="491"/>
      <c r="H43" s="486"/>
      <c r="I43" s="487"/>
      <c r="J43" s="486"/>
      <c r="K43" s="487"/>
      <c r="L43" s="486"/>
      <c r="M43" s="487"/>
      <c r="N43" s="486"/>
      <c r="O43" s="487"/>
      <c r="P43" s="509">
        <f>F43</f>
        <v>0</v>
      </c>
      <c r="Q43" s="510"/>
      <c r="R43" s="495"/>
    </row>
    <row r="44" spans="1:18" ht="9.75" customHeight="1">
      <c r="A44" s="525"/>
      <c r="C44" s="473" t="s">
        <v>59</v>
      </c>
      <c r="D44" s="474"/>
      <c r="E44" s="475"/>
      <c r="F44" s="490"/>
      <c r="G44" s="491"/>
      <c r="H44" s="486"/>
      <c r="I44" s="487"/>
      <c r="J44" s="486"/>
      <c r="K44" s="487"/>
      <c r="L44" s="486"/>
      <c r="M44" s="487"/>
      <c r="N44" s="486"/>
      <c r="O44" s="487"/>
      <c r="P44" s="509">
        <f>F44</f>
        <v>0</v>
      </c>
      <c r="Q44" s="510"/>
      <c r="R44" s="495"/>
    </row>
    <row r="45" spans="1:18" ht="9.75" customHeight="1">
      <c r="A45" s="525"/>
      <c r="C45" s="473" t="s">
        <v>87</v>
      </c>
      <c r="D45" s="474"/>
      <c r="E45" s="475"/>
      <c r="F45" s="486"/>
      <c r="G45" s="487"/>
      <c r="H45" s="490"/>
      <c r="I45" s="491"/>
      <c r="J45" s="486"/>
      <c r="K45" s="487"/>
      <c r="L45" s="486"/>
      <c r="M45" s="487"/>
      <c r="N45" s="486"/>
      <c r="O45" s="487"/>
      <c r="P45" s="509">
        <f>SUM(H45)</f>
        <v>0</v>
      </c>
      <c r="Q45" s="510"/>
      <c r="R45" s="495"/>
    </row>
    <row r="46" spans="1:18" ht="9.75" customHeight="1">
      <c r="A46" s="525"/>
      <c r="C46" s="473" t="s">
        <v>61</v>
      </c>
      <c r="D46" s="474"/>
      <c r="E46" s="475"/>
      <c r="F46" s="486"/>
      <c r="G46" s="487"/>
      <c r="H46" s="490"/>
      <c r="I46" s="491"/>
      <c r="J46" s="486"/>
      <c r="K46" s="487"/>
      <c r="L46" s="486"/>
      <c r="M46" s="487"/>
      <c r="N46" s="486"/>
      <c r="O46" s="487"/>
      <c r="P46" s="509">
        <f>H46</f>
        <v>0</v>
      </c>
      <c r="Q46" s="510"/>
      <c r="R46" s="536">
        <v>44196</v>
      </c>
    </row>
    <row r="47" spans="1:18" ht="9.75" customHeight="1">
      <c r="A47" s="525"/>
      <c r="C47" s="476" t="s">
        <v>62</v>
      </c>
      <c r="D47" s="474"/>
      <c r="E47" s="475"/>
      <c r="F47" s="488"/>
      <c r="G47" s="489"/>
      <c r="H47" s="488"/>
      <c r="I47" s="489"/>
      <c r="J47" s="486"/>
      <c r="K47" s="487"/>
      <c r="L47" s="486"/>
      <c r="M47" s="487"/>
      <c r="N47" s="486"/>
      <c r="O47" s="487"/>
      <c r="P47" s="534">
        <f>SUM(-H47-F47)</f>
        <v>0</v>
      </c>
      <c r="Q47" s="535"/>
      <c r="R47" s="492"/>
    </row>
    <row r="48" spans="3:18" ht="9.75" customHeight="1">
      <c r="C48" s="473" t="s">
        <v>63</v>
      </c>
      <c r="D48" s="474"/>
      <c r="E48" s="475"/>
      <c r="F48" s="486"/>
      <c r="G48" s="487"/>
      <c r="H48" s="490"/>
      <c r="I48" s="491"/>
      <c r="J48" s="486"/>
      <c r="K48" s="487"/>
      <c r="L48" s="486"/>
      <c r="M48" s="487"/>
      <c r="N48" s="486"/>
      <c r="O48" s="487"/>
      <c r="P48" s="509">
        <f>SUM(H48)</f>
        <v>0</v>
      </c>
      <c r="Q48" s="510"/>
      <c r="R48" s="492"/>
    </row>
    <row r="49" spans="3:18" ht="9.75" customHeight="1">
      <c r="C49" s="480" t="s">
        <v>64</v>
      </c>
      <c r="D49" s="481"/>
      <c r="E49" s="482"/>
      <c r="F49" s="486"/>
      <c r="G49" s="487"/>
      <c r="H49" s="486"/>
      <c r="I49" s="487"/>
      <c r="J49" s="486"/>
      <c r="K49" s="487"/>
      <c r="L49" s="486"/>
      <c r="M49" s="487"/>
      <c r="N49" s="486"/>
      <c r="O49" s="487"/>
      <c r="P49" s="486"/>
      <c r="Q49" s="487"/>
      <c r="R49" s="492"/>
    </row>
    <row r="50" spans="3:18" ht="9.75" customHeight="1">
      <c r="C50" s="473" t="s">
        <v>65</v>
      </c>
      <c r="D50" s="474"/>
      <c r="E50" s="475"/>
      <c r="F50" s="486"/>
      <c r="G50" s="487"/>
      <c r="H50" s="486"/>
      <c r="I50" s="487"/>
      <c r="J50" s="486"/>
      <c r="K50" s="487"/>
      <c r="L50" s="490"/>
      <c r="M50" s="491"/>
      <c r="N50" s="486"/>
      <c r="O50" s="487"/>
      <c r="P50" s="509"/>
      <c r="Q50" s="510"/>
      <c r="R50" s="492"/>
    </row>
    <row r="51" spans="3:18" ht="9.75" customHeight="1">
      <c r="C51" s="473" t="s">
        <v>88</v>
      </c>
      <c r="D51" s="474"/>
      <c r="E51" s="475"/>
      <c r="F51" s="486"/>
      <c r="G51" s="487"/>
      <c r="H51" s="486"/>
      <c r="I51" s="487"/>
      <c r="J51" s="486"/>
      <c r="K51" s="487"/>
      <c r="L51" s="490"/>
      <c r="M51" s="491"/>
      <c r="N51" s="486"/>
      <c r="O51" s="487"/>
      <c r="P51" s="509">
        <f>SUM(L51)</f>
        <v>0</v>
      </c>
      <c r="Q51" s="510"/>
      <c r="R51" s="492"/>
    </row>
    <row r="52" spans="3:18" ht="9.75" customHeight="1">
      <c r="C52" s="473" t="s">
        <v>67</v>
      </c>
      <c r="D52" s="474"/>
      <c r="E52" s="475"/>
      <c r="F52" s="486"/>
      <c r="G52" s="487"/>
      <c r="H52" s="486"/>
      <c r="I52" s="487"/>
      <c r="J52" s="486"/>
      <c r="K52" s="487"/>
      <c r="L52" s="490"/>
      <c r="M52" s="491"/>
      <c r="N52" s="486"/>
      <c r="O52" s="487"/>
      <c r="P52" s="509">
        <f>SUM(L52)</f>
        <v>0</v>
      </c>
      <c r="Q52" s="510"/>
      <c r="R52" s="492"/>
    </row>
    <row r="53" spans="3:18" ht="9.75" customHeight="1">
      <c r="C53" s="473" t="s">
        <v>68</v>
      </c>
      <c r="D53" s="474"/>
      <c r="E53" s="475"/>
      <c r="F53" s="486"/>
      <c r="G53" s="487"/>
      <c r="H53" s="486"/>
      <c r="I53" s="487"/>
      <c r="J53" s="486"/>
      <c r="K53" s="487"/>
      <c r="L53" s="490"/>
      <c r="M53" s="491"/>
      <c r="N53" s="486"/>
      <c r="O53" s="487"/>
      <c r="P53" s="509"/>
      <c r="Q53" s="510"/>
      <c r="R53" s="493"/>
    </row>
    <row r="54" spans="3:17" ht="9.75" customHeight="1">
      <c r="C54" s="473" t="s">
        <v>89</v>
      </c>
      <c r="D54" s="474"/>
      <c r="E54" s="475"/>
      <c r="F54" s="486"/>
      <c r="G54" s="487"/>
      <c r="H54" s="486"/>
      <c r="I54" s="487"/>
      <c r="J54" s="486"/>
      <c r="K54" s="487"/>
      <c r="L54" s="486"/>
      <c r="M54" s="487"/>
      <c r="N54" s="490">
        <v>341788</v>
      </c>
      <c r="O54" s="491"/>
      <c r="P54" s="509">
        <v>341788</v>
      </c>
      <c r="Q54" s="510"/>
    </row>
    <row r="55" spans="3:17" ht="9.75" customHeight="1">
      <c r="C55" s="473" t="s">
        <v>83</v>
      </c>
      <c r="D55" s="481"/>
      <c r="E55" s="482"/>
      <c r="F55" s="490"/>
      <c r="G55" s="491"/>
      <c r="H55" s="490"/>
      <c r="I55" s="491"/>
      <c r="J55" s="490"/>
      <c r="K55" s="491"/>
      <c r="L55" s="490"/>
      <c r="M55" s="491"/>
      <c r="N55" s="490"/>
      <c r="O55" s="491"/>
      <c r="P55" s="509"/>
      <c r="Q55" s="510"/>
    </row>
    <row r="56" spans="3:18" ht="9.75" customHeight="1" thickBot="1">
      <c r="C56" s="477" t="s">
        <v>6</v>
      </c>
      <c r="D56" s="478"/>
      <c r="E56" s="482"/>
      <c r="F56" s="509">
        <f>SUM(F42:G44,F55)-F47</f>
        <v>2436405</v>
      </c>
      <c r="G56" s="510"/>
      <c r="H56" s="509">
        <f>SUM(H45:I46,H48,H55)-H47</f>
        <v>0</v>
      </c>
      <c r="I56" s="510"/>
      <c r="J56" s="509">
        <f>J55</f>
        <v>0</v>
      </c>
      <c r="K56" s="510"/>
      <c r="L56" s="509">
        <f>SUM(L50:M54)</f>
        <v>0</v>
      </c>
      <c r="M56" s="510"/>
      <c r="N56" s="509">
        <f>SUM(N54:O55)</f>
        <v>341788</v>
      </c>
      <c r="O56" s="510"/>
      <c r="P56" s="528">
        <f>SUM(P42:Q54)</f>
        <v>2778193</v>
      </c>
      <c r="Q56" s="529"/>
      <c r="R56" s="7"/>
    </row>
    <row r="57" spans="3:17" ht="9.75" customHeight="1">
      <c r="C57" s="145"/>
      <c r="D57" s="145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3:17" ht="9.75" customHeight="1"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</sheetData>
  <sheetProtection selectLockedCells="1"/>
  <mergeCells count="387">
    <mergeCell ref="H55:I55"/>
    <mergeCell ref="H56:I56"/>
    <mergeCell ref="R40:R45"/>
    <mergeCell ref="R46:R53"/>
    <mergeCell ref="R2:R5"/>
    <mergeCell ref="F55:G55"/>
    <mergeCell ref="F47:G47"/>
    <mergeCell ref="F48:G48"/>
    <mergeCell ref="F49:G49"/>
    <mergeCell ref="F50:G50"/>
    <mergeCell ref="H54:I54"/>
    <mergeCell ref="F41:G41"/>
    <mergeCell ref="F42:G42"/>
    <mergeCell ref="F43:G43"/>
    <mergeCell ref="F44:G44"/>
    <mergeCell ref="F45:G45"/>
    <mergeCell ref="H52:I52"/>
    <mergeCell ref="H53:I53"/>
    <mergeCell ref="H48:I48"/>
    <mergeCell ref="H49:I49"/>
    <mergeCell ref="F56:G56"/>
    <mergeCell ref="F51:G51"/>
    <mergeCell ref="F52:G52"/>
    <mergeCell ref="F53:G53"/>
    <mergeCell ref="F54:G54"/>
    <mergeCell ref="F46:G46"/>
    <mergeCell ref="H50:I50"/>
    <mergeCell ref="H51:I51"/>
    <mergeCell ref="J54:K54"/>
    <mergeCell ref="H44:I44"/>
    <mergeCell ref="H45:I45"/>
    <mergeCell ref="H46:I46"/>
    <mergeCell ref="H47:I47"/>
    <mergeCell ref="J51:K51"/>
    <mergeCell ref="J52:K52"/>
    <mergeCell ref="J53:K53"/>
    <mergeCell ref="H41:I41"/>
    <mergeCell ref="H42:I42"/>
    <mergeCell ref="H43:I43"/>
    <mergeCell ref="L56:M56"/>
    <mergeCell ref="J41:K41"/>
    <mergeCell ref="J42:K42"/>
    <mergeCell ref="J43:K43"/>
    <mergeCell ref="J44:K44"/>
    <mergeCell ref="J55:K55"/>
    <mergeCell ref="J56:K56"/>
    <mergeCell ref="L54:M54"/>
    <mergeCell ref="L55:M55"/>
    <mergeCell ref="L48:M48"/>
    <mergeCell ref="L49:M49"/>
    <mergeCell ref="L50:M50"/>
    <mergeCell ref="L51:M51"/>
    <mergeCell ref="L41:M41"/>
    <mergeCell ref="L42:M42"/>
    <mergeCell ref="L43:M43"/>
    <mergeCell ref="J45:K45"/>
    <mergeCell ref="J46:K46"/>
    <mergeCell ref="L52:M52"/>
    <mergeCell ref="J47:K47"/>
    <mergeCell ref="J48:K48"/>
    <mergeCell ref="J49:K49"/>
    <mergeCell ref="J50:K50"/>
    <mergeCell ref="N56:O56"/>
    <mergeCell ref="N51:O51"/>
    <mergeCell ref="N52:O52"/>
    <mergeCell ref="N53:O53"/>
    <mergeCell ref="N54:O54"/>
    <mergeCell ref="L44:M44"/>
    <mergeCell ref="L45:M45"/>
    <mergeCell ref="L46:M46"/>
    <mergeCell ref="L47:M47"/>
    <mergeCell ref="L53:M53"/>
    <mergeCell ref="N47:O47"/>
    <mergeCell ref="N48:O48"/>
    <mergeCell ref="N49:O49"/>
    <mergeCell ref="N50:O50"/>
    <mergeCell ref="P56:Q56"/>
    <mergeCell ref="N41:O41"/>
    <mergeCell ref="N42:O42"/>
    <mergeCell ref="N43:O43"/>
    <mergeCell ref="N44:O44"/>
    <mergeCell ref="N55:O55"/>
    <mergeCell ref="N45:O45"/>
    <mergeCell ref="N46:O46"/>
    <mergeCell ref="P52:Q52"/>
    <mergeCell ref="P53:Q53"/>
    <mergeCell ref="P54:Q54"/>
    <mergeCell ref="P55:Q55"/>
    <mergeCell ref="P48:Q48"/>
    <mergeCell ref="P49:Q49"/>
    <mergeCell ref="P50:Q50"/>
    <mergeCell ref="P51:Q51"/>
    <mergeCell ref="P45:Q45"/>
    <mergeCell ref="P46:Q46"/>
    <mergeCell ref="P47:Q47"/>
    <mergeCell ref="P41:Q41"/>
    <mergeCell ref="P42:Q42"/>
    <mergeCell ref="P43:Q43"/>
    <mergeCell ref="P40:Q40"/>
    <mergeCell ref="P34:Q34"/>
    <mergeCell ref="P35:Q35"/>
    <mergeCell ref="P36:Q36"/>
    <mergeCell ref="P37:Q37"/>
    <mergeCell ref="P44:Q44"/>
    <mergeCell ref="N39:O39"/>
    <mergeCell ref="N37:O37"/>
    <mergeCell ref="N38:O38"/>
    <mergeCell ref="N31:O31"/>
    <mergeCell ref="N32:O32"/>
    <mergeCell ref="P38:Q38"/>
    <mergeCell ref="P39:Q39"/>
    <mergeCell ref="P29:Q29"/>
    <mergeCell ref="N35:O35"/>
    <mergeCell ref="N36:O36"/>
    <mergeCell ref="P30:Q30"/>
    <mergeCell ref="P31:Q31"/>
    <mergeCell ref="P32:Q32"/>
    <mergeCell ref="P33:Q33"/>
    <mergeCell ref="N33:O33"/>
    <mergeCell ref="N34:O34"/>
    <mergeCell ref="N29:O29"/>
    <mergeCell ref="P23:Q23"/>
    <mergeCell ref="P24:Q24"/>
    <mergeCell ref="P25:Q25"/>
    <mergeCell ref="P26:Q26"/>
    <mergeCell ref="P27:Q27"/>
    <mergeCell ref="P28:Q28"/>
    <mergeCell ref="L40:M40"/>
    <mergeCell ref="N23:O23"/>
    <mergeCell ref="N24:O24"/>
    <mergeCell ref="N25:O25"/>
    <mergeCell ref="N26:O26"/>
    <mergeCell ref="N27:O27"/>
    <mergeCell ref="N28:O28"/>
    <mergeCell ref="N40:O40"/>
    <mergeCell ref="L37:M37"/>
    <mergeCell ref="L38:M38"/>
    <mergeCell ref="L34:M34"/>
    <mergeCell ref="L35:M35"/>
    <mergeCell ref="L24:M24"/>
    <mergeCell ref="L25:M25"/>
    <mergeCell ref="L26:M26"/>
    <mergeCell ref="L27:M27"/>
    <mergeCell ref="L28:M28"/>
    <mergeCell ref="N30:O30"/>
    <mergeCell ref="J40:K40"/>
    <mergeCell ref="J34:K34"/>
    <mergeCell ref="J35:K35"/>
    <mergeCell ref="J36:K36"/>
    <mergeCell ref="J37:K37"/>
    <mergeCell ref="J39:K39"/>
    <mergeCell ref="L39:M39"/>
    <mergeCell ref="L32:M32"/>
    <mergeCell ref="L33:M33"/>
    <mergeCell ref="L29:M29"/>
    <mergeCell ref="L30:M30"/>
    <mergeCell ref="L31:M31"/>
    <mergeCell ref="L36:M36"/>
    <mergeCell ref="H39:I39"/>
    <mergeCell ref="H37:I37"/>
    <mergeCell ref="H38:I38"/>
    <mergeCell ref="H31:I31"/>
    <mergeCell ref="H32:I32"/>
    <mergeCell ref="J38:K38"/>
    <mergeCell ref="H35:I35"/>
    <mergeCell ref="H36:I36"/>
    <mergeCell ref="J30:K30"/>
    <mergeCell ref="J31:K31"/>
    <mergeCell ref="J32:K32"/>
    <mergeCell ref="J33:K33"/>
    <mergeCell ref="H33:I33"/>
    <mergeCell ref="H34:I34"/>
    <mergeCell ref="J24:K24"/>
    <mergeCell ref="J25:K25"/>
    <mergeCell ref="J26:K26"/>
    <mergeCell ref="J27:K27"/>
    <mergeCell ref="J28:K28"/>
    <mergeCell ref="J29:K29"/>
    <mergeCell ref="F40:G40"/>
    <mergeCell ref="H23:I23"/>
    <mergeCell ref="H24:I24"/>
    <mergeCell ref="H25:I25"/>
    <mergeCell ref="H26:I26"/>
    <mergeCell ref="H27:I27"/>
    <mergeCell ref="H28:I28"/>
    <mergeCell ref="H40:I40"/>
    <mergeCell ref="H29:I29"/>
    <mergeCell ref="H30:I30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L20:M20"/>
    <mergeCell ref="L21:M21"/>
    <mergeCell ref="L22:M22"/>
    <mergeCell ref="H20:I20"/>
    <mergeCell ref="H21:I21"/>
    <mergeCell ref="P21:Q21"/>
    <mergeCell ref="P22:Q22"/>
    <mergeCell ref="N20:O20"/>
    <mergeCell ref="N21:O21"/>
    <mergeCell ref="N22:O22"/>
    <mergeCell ref="F23:G23"/>
    <mergeCell ref="L23:M23"/>
    <mergeCell ref="J22:K22"/>
    <mergeCell ref="F21:G21"/>
    <mergeCell ref="F22:G22"/>
    <mergeCell ref="H22:I22"/>
    <mergeCell ref="J23:K23"/>
    <mergeCell ref="P9:Q9"/>
    <mergeCell ref="P17:Q17"/>
    <mergeCell ref="P18:Q18"/>
    <mergeCell ref="P19:Q19"/>
    <mergeCell ref="P20:Q20"/>
    <mergeCell ref="P13:Q13"/>
    <mergeCell ref="P14:Q14"/>
    <mergeCell ref="P15:Q15"/>
    <mergeCell ref="P16:Q16"/>
    <mergeCell ref="L8:M8"/>
    <mergeCell ref="L9:M9"/>
    <mergeCell ref="L10:M10"/>
    <mergeCell ref="L11:M11"/>
    <mergeCell ref="N8:O8"/>
    <mergeCell ref="P4:Q4"/>
    <mergeCell ref="P5:Q5"/>
    <mergeCell ref="P6:Q6"/>
    <mergeCell ref="P7:Q7"/>
    <mergeCell ref="P8:Q8"/>
    <mergeCell ref="N14:O14"/>
    <mergeCell ref="P10:Q10"/>
    <mergeCell ref="N16:O16"/>
    <mergeCell ref="N17:O17"/>
    <mergeCell ref="N18:O18"/>
    <mergeCell ref="N19:O19"/>
    <mergeCell ref="N15:O15"/>
    <mergeCell ref="L4:M4"/>
    <mergeCell ref="L5:M5"/>
    <mergeCell ref="L6:M6"/>
    <mergeCell ref="L7:M7"/>
    <mergeCell ref="L17:M17"/>
    <mergeCell ref="N9:O9"/>
    <mergeCell ref="N10:O10"/>
    <mergeCell ref="N11:O11"/>
    <mergeCell ref="N12:O12"/>
    <mergeCell ref="N13:O13"/>
    <mergeCell ref="L18:M18"/>
    <mergeCell ref="L19:M19"/>
    <mergeCell ref="L12:M12"/>
    <mergeCell ref="L13:M13"/>
    <mergeCell ref="L16:M16"/>
    <mergeCell ref="L14:M14"/>
    <mergeCell ref="L15:M15"/>
    <mergeCell ref="J18:K18"/>
    <mergeCell ref="J19:K19"/>
    <mergeCell ref="J20:K20"/>
    <mergeCell ref="J21:K21"/>
    <mergeCell ref="J15:K15"/>
    <mergeCell ref="J16:K16"/>
    <mergeCell ref="J17:K17"/>
    <mergeCell ref="J7:K7"/>
    <mergeCell ref="J8:K8"/>
    <mergeCell ref="J9:K9"/>
    <mergeCell ref="H14:I14"/>
    <mergeCell ref="H16:I16"/>
    <mergeCell ref="J11:K11"/>
    <mergeCell ref="J12:K12"/>
    <mergeCell ref="J13:K13"/>
    <mergeCell ref="J14:K14"/>
    <mergeCell ref="J10:K10"/>
    <mergeCell ref="H19:I19"/>
    <mergeCell ref="H12:I12"/>
    <mergeCell ref="H13:I13"/>
    <mergeCell ref="F17:G17"/>
    <mergeCell ref="F18:G18"/>
    <mergeCell ref="F19:G19"/>
    <mergeCell ref="H18:I18"/>
    <mergeCell ref="H15:I15"/>
    <mergeCell ref="H17:I17"/>
    <mergeCell ref="F20:G20"/>
    <mergeCell ref="F13:G13"/>
    <mergeCell ref="F14:G14"/>
    <mergeCell ref="F15:G15"/>
    <mergeCell ref="F16:G16"/>
    <mergeCell ref="A36:A47"/>
    <mergeCell ref="A16:A25"/>
    <mergeCell ref="C46:E46"/>
    <mergeCell ref="C13:E13"/>
    <mergeCell ref="C14:E14"/>
    <mergeCell ref="C45:E45"/>
    <mergeCell ref="C47:E47"/>
    <mergeCell ref="C48:E48"/>
    <mergeCell ref="C49:E49"/>
    <mergeCell ref="C42:E42"/>
    <mergeCell ref="C43:E43"/>
    <mergeCell ref="C44:E44"/>
    <mergeCell ref="C55:E55"/>
    <mergeCell ref="C56:E56"/>
    <mergeCell ref="C50:E50"/>
    <mergeCell ref="C51:E51"/>
    <mergeCell ref="C52:E52"/>
    <mergeCell ref="C53:E53"/>
    <mergeCell ref="C54:E54"/>
    <mergeCell ref="P2:Q3"/>
    <mergeCell ref="C4:E4"/>
    <mergeCell ref="C5:E5"/>
    <mergeCell ref="C6:E6"/>
    <mergeCell ref="F4:G4"/>
    <mergeCell ref="F5:G5"/>
    <mergeCell ref="F6:G6"/>
    <mergeCell ref="H4:I4"/>
    <mergeCell ref="H5:I5"/>
    <mergeCell ref="H6:I6"/>
    <mergeCell ref="C2:E3"/>
    <mergeCell ref="F2:G3"/>
    <mergeCell ref="H2:I3"/>
    <mergeCell ref="J2:K3"/>
    <mergeCell ref="J4:K4"/>
    <mergeCell ref="J5:K5"/>
    <mergeCell ref="J6:K6"/>
    <mergeCell ref="L2:M3"/>
    <mergeCell ref="N2:O3"/>
    <mergeCell ref="R6:R13"/>
    <mergeCell ref="N4:O4"/>
    <mergeCell ref="N5:O5"/>
    <mergeCell ref="N6:O6"/>
    <mergeCell ref="N7:O7"/>
    <mergeCell ref="P11:Q11"/>
    <mergeCell ref="P12:Q12"/>
    <mergeCell ref="R14:R23"/>
    <mergeCell ref="R24:R31"/>
    <mergeCell ref="R32:R39"/>
    <mergeCell ref="C7:E7"/>
    <mergeCell ref="C8:E8"/>
    <mergeCell ref="C9:E9"/>
    <mergeCell ref="C10:E10"/>
    <mergeCell ref="F7:G7"/>
    <mergeCell ref="F8:G8"/>
    <mergeCell ref="F9:G9"/>
    <mergeCell ref="F10:G10"/>
    <mergeCell ref="H7:I7"/>
    <mergeCell ref="C11:E11"/>
    <mergeCell ref="C12:E12"/>
    <mergeCell ref="F11:G11"/>
    <mergeCell ref="F12:G12"/>
    <mergeCell ref="H9:I9"/>
    <mergeCell ref="H10:I10"/>
    <mergeCell ref="H11:I11"/>
    <mergeCell ref="H8:I8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40:E40"/>
    <mergeCell ref="C41:E41"/>
    <mergeCell ref="C37:E37"/>
    <mergeCell ref="C38:E38"/>
    <mergeCell ref="C39:E39"/>
  </mergeCells>
  <printOptions/>
  <pageMargins left="0.3937007874015748" right="0.3937007874015748" top="0.25" bottom="0.07874015748031496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C4">
      <selection activeCell="F11" sqref="F11"/>
    </sheetView>
  </sheetViews>
  <sheetFormatPr defaultColWidth="11.421875" defaultRowHeight="12.75"/>
  <cols>
    <col min="1" max="1" width="2.421875" style="0" customWidth="1"/>
    <col min="2" max="2" width="4.00390625" style="0" customWidth="1"/>
    <col min="4" max="4" width="5.421875" style="0" customWidth="1"/>
    <col min="5" max="5" width="10.00390625" style="0" customWidth="1"/>
    <col min="6" max="6" width="6.28125" style="0" customWidth="1"/>
    <col min="7" max="7" width="8.28125" style="0" customWidth="1"/>
    <col min="8" max="8" width="10.00390625" style="0" customWidth="1"/>
    <col min="9" max="9" width="11.28125" style="0" customWidth="1"/>
    <col min="10" max="10" width="9.140625" style="0" customWidth="1"/>
    <col min="11" max="11" width="9.28125" style="0" customWidth="1"/>
    <col min="12" max="12" width="6.57421875" style="0" customWidth="1"/>
    <col min="13" max="13" width="2.7109375" style="0" customWidth="1"/>
    <col min="14" max="14" width="8.00390625" style="0" customWidth="1"/>
    <col min="15" max="15" width="10.57421875" style="0" customWidth="1"/>
    <col min="16" max="16" width="12.421875" style="0" customWidth="1"/>
    <col min="17" max="17" width="5.7109375" style="0" customWidth="1"/>
  </cols>
  <sheetData>
    <row r="1" spans="3:18" ht="0.75" customHeight="1">
      <c r="C1" s="552" t="s">
        <v>90</v>
      </c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R1" s="38"/>
    </row>
    <row r="2" spans="1:18" ht="12.75" customHeight="1">
      <c r="A2" s="31"/>
      <c r="B2" s="31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3" t="s">
        <v>48</v>
      </c>
      <c r="R2" s="38"/>
    </row>
    <row r="3" spans="1:17" ht="9.75" customHeight="1" thickBot="1">
      <c r="A3" s="32"/>
      <c r="B3" s="35"/>
      <c r="Q3" s="553"/>
    </row>
    <row r="4" spans="1:17" ht="9.75" customHeight="1" thickBot="1">
      <c r="A4" s="31"/>
      <c r="B4" s="31"/>
      <c r="C4" s="559" t="s">
        <v>91</v>
      </c>
      <c r="D4" s="560"/>
      <c r="E4" s="565" t="s">
        <v>92</v>
      </c>
      <c r="F4" s="566"/>
      <c r="G4" s="566"/>
      <c r="H4" s="567"/>
      <c r="I4" s="544" t="s">
        <v>93</v>
      </c>
      <c r="J4" s="545"/>
      <c r="K4" s="545"/>
      <c r="L4" s="545"/>
      <c r="M4" s="545"/>
      <c r="N4" s="545"/>
      <c r="O4" s="546"/>
      <c r="P4" s="547" t="s">
        <v>94</v>
      </c>
      <c r="Q4" s="553"/>
    </row>
    <row r="5" spans="1:17" ht="9.75" customHeight="1" thickBot="1">
      <c r="A5" s="36"/>
      <c r="B5" s="35"/>
      <c r="C5" s="561"/>
      <c r="D5" s="562"/>
      <c r="E5" s="539" t="s">
        <v>95</v>
      </c>
      <c r="F5" s="539" t="s">
        <v>96</v>
      </c>
      <c r="G5" s="539" t="s">
        <v>97</v>
      </c>
      <c r="H5" s="539" t="s">
        <v>98</v>
      </c>
      <c r="I5" s="539" t="s">
        <v>99</v>
      </c>
      <c r="J5" s="539" t="s">
        <v>100</v>
      </c>
      <c r="K5" s="539" t="s">
        <v>101</v>
      </c>
      <c r="L5" s="539" t="s">
        <v>102</v>
      </c>
      <c r="M5" s="550" t="s">
        <v>103</v>
      </c>
      <c r="N5" s="551"/>
      <c r="O5" s="539" t="s">
        <v>106</v>
      </c>
      <c r="P5" s="548"/>
      <c r="Q5" s="554"/>
    </row>
    <row r="6" spans="2:17" ht="9.75" customHeight="1">
      <c r="B6" s="31"/>
      <c r="C6" s="561"/>
      <c r="D6" s="562"/>
      <c r="E6" s="540"/>
      <c r="F6" s="540"/>
      <c r="G6" s="540"/>
      <c r="H6" s="540"/>
      <c r="I6" s="540"/>
      <c r="J6" s="540"/>
      <c r="K6" s="540"/>
      <c r="L6" s="540"/>
      <c r="M6" s="539" t="s">
        <v>104</v>
      </c>
      <c r="N6" s="539" t="s">
        <v>105</v>
      </c>
      <c r="O6" s="540"/>
      <c r="P6" s="548"/>
      <c r="Q6" s="555" t="s">
        <v>0</v>
      </c>
    </row>
    <row r="7" spans="2:17" ht="9.75" customHeight="1" thickBot="1">
      <c r="B7" s="31"/>
      <c r="C7" s="563"/>
      <c r="D7" s="564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9"/>
      <c r="Q7" s="553"/>
    </row>
    <row r="8" spans="2:17" ht="9.75" customHeight="1">
      <c r="B8" s="31"/>
      <c r="C8" s="556" t="s">
        <v>107</v>
      </c>
      <c r="D8" s="557"/>
      <c r="E8" s="216"/>
      <c r="F8" s="217"/>
      <c r="G8" s="216"/>
      <c r="H8" s="217"/>
      <c r="I8" s="218"/>
      <c r="J8" s="217"/>
      <c r="K8" s="216"/>
      <c r="L8" s="217"/>
      <c r="M8" s="219"/>
      <c r="N8" s="216"/>
      <c r="O8" s="220"/>
      <c r="P8" s="219"/>
      <c r="Q8" s="553"/>
    </row>
    <row r="9" spans="2:17" ht="9.75" customHeight="1">
      <c r="B9" s="31"/>
      <c r="C9" s="542" t="s">
        <v>108</v>
      </c>
      <c r="D9" s="543"/>
      <c r="E9" s="221"/>
      <c r="F9" s="222"/>
      <c r="G9" s="223"/>
      <c r="H9" s="222"/>
      <c r="I9" s="221">
        <f>SUM(E9+F9-G9)</f>
        <v>0</v>
      </c>
      <c r="J9" s="222"/>
      <c r="K9" s="223"/>
      <c r="L9" s="222"/>
      <c r="M9" s="224"/>
      <c r="N9" s="223"/>
      <c r="O9" s="225">
        <f>SUM(J9:K9,N9)-L9</f>
        <v>0</v>
      </c>
      <c r="P9" s="226">
        <f>SUM(I9)-O9</f>
        <v>0</v>
      </c>
      <c r="Q9" s="553"/>
    </row>
    <row r="10" spans="1:17" ht="9.75" customHeight="1">
      <c r="A10" s="524" t="s">
        <v>4</v>
      </c>
      <c r="B10" s="31"/>
      <c r="C10" s="542" t="s">
        <v>109</v>
      </c>
      <c r="D10" s="543"/>
      <c r="E10" s="221"/>
      <c r="F10" s="222">
        <v>303280</v>
      </c>
      <c r="G10" s="223"/>
      <c r="H10" s="222"/>
      <c r="I10" s="221">
        <f>SUM(E10+F10-G10+H10)</f>
        <v>303280</v>
      </c>
      <c r="J10" s="222"/>
      <c r="K10" s="223"/>
      <c r="L10" s="222"/>
      <c r="M10" s="224"/>
      <c r="N10" s="223"/>
      <c r="O10" s="234">
        <f aca="true" t="shared" si="0" ref="O10:O18">SUM(J10:K10,N10)-L10</f>
        <v>0</v>
      </c>
      <c r="P10" s="226">
        <f aca="true" t="shared" si="1" ref="P10:P18">SUM(I10)-O10</f>
        <v>303280</v>
      </c>
      <c r="Q10" s="553"/>
    </row>
    <row r="11" spans="1:17" ht="9.75" customHeight="1">
      <c r="A11" s="524"/>
      <c r="B11" s="31"/>
      <c r="C11" s="558" t="s">
        <v>321</v>
      </c>
      <c r="D11" s="543"/>
      <c r="E11" s="221"/>
      <c r="F11" s="222"/>
      <c r="G11" s="223"/>
      <c r="H11" s="222"/>
      <c r="I11" s="221">
        <f aca="true" t="shared" si="2" ref="I11:I18">SUM(E11+F11-G11+H11)</f>
        <v>0</v>
      </c>
      <c r="J11" s="222"/>
      <c r="K11" s="223"/>
      <c r="L11" s="222"/>
      <c r="M11" s="224"/>
      <c r="N11" s="223"/>
      <c r="O11" s="234">
        <f t="shared" si="0"/>
        <v>0</v>
      </c>
      <c r="P11" s="226">
        <f t="shared" si="1"/>
        <v>0</v>
      </c>
      <c r="Q11" s="553"/>
    </row>
    <row r="12" spans="1:17" ht="9.75" customHeight="1">
      <c r="A12" s="524"/>
      <c r="B12" s="31"/>
      <c r="C12" s="542" t="s">
        <v>391</v>
      </c>
      <c r="D12" s="543"/>
      <c r="E12" s="221">
        <v>119534</v>
      </c>
      <c r="F12" s="222">
        <v>40716</v>
      </c>
      <c r="G12" s="223"/>
      <c r="H12" s="222"/>
      <c r="I12" s="221">
        <f t="shared" si="2"/>
        <v>160250</v>
      </c>
      <c r="J12" s="222"/>
      <c r="K12" s="223"/>
      <c r="L12" s="222"/>
      <c r="M12" s="224"/>
      <c r="N12" s="223"/>
      <c r="O12" s="234">
        <f t="shared" si="0"/>
        <v>0</v>
      </c>
      <c r="P12" s="226">
        <f t="shared" si="1"/>
        <v>160250</v>
      </c>
      <c r="Q12" s="553"/>
    </row>
    <row r="13" spans="1:17" ht="9.75" customHeight="1">
      <c r="A13" s="524"/>
      <c r="B13" s="31"/>
      <c r="C13" s="542" t="s">
        <v>390</v>
      </c>
      <c r="D13" s="543"/>
      <c r="E13" s="221">
        <v>1508735</v>
      </c>
      <c r="F13" s="222">
        <v>76598</v>
      </c>
      <c r="G13" s="223"/>
      <c r="H13" s="222"/>
      <c r="I13" s="221">
        <f t="shared" si="2"/>
        <v>1585333</v>
      </c>
      <c r="J13" s="222"/>
      <c r="K13" s="223"/>
      <c r="L13" s="222"/>
      <c r="M13" s="224"/>
      <c r="N13" s="223"/>
      <c r="O13" s="234">
        <f t="shared" si="0"/>
        <v>0</v>
      </c>
      <c r="P13" s="226">
        <f t="shared" si="1"/>
        <v>1585333</v>
      </c>
      <c r="Q13" s="553"/>
    </row>
    <row r="14" spans="1:17" ht="9.75" customHeight="1">
      <c r="A14" s="524"/>
      <c r="B14" s="31"/>
      <c r="C14" s="542" t="s">
        <v>110</v>
      </c>
      <c r="D14" s="543"/>
      <c r="E14" s="221"/>
      <c r="F14" s="222"/>
      <c r="G14" s="223"/>
      <c r="H14" s="222"/>
      <c r="I14" s="221">
        <f t="shared" si="2"/>
        <v>0</v>
      </c>
      <c r="J14" s="222"/>
      <c r="K14" s="223"/>
      <c r="L14" s="222"/>
      <c r="M14" s="224"/>
      <c r="N14" s="223"/>
      <c r="O14" s="234">
        <f t="shared" si="0"/>
        <v>0</v>
      </c>
      <c r="P14" s="226">
        <f t="shared" si="1"/>
        <v>0</v>
      </c>
      <c r="Q14" s="568" t="s">
        <v>364</v>
      </c>
    </row>
    <row r="15" spans="1:17" ht="9.75" customHeight="1">
      <c r="A15" s="524"/>
      <c r="B15" s="31"/>
      <c r="C15" s="542" t="s">
        <v>326</v>
      </c>
      <c r="D15" s="543"/>
      <c r="E15" s="221"/>
      <c r="F15" s="222"/>
      <c r="G15" s="223"/>
      <c r="H15" s="222"/>
      <c r="I15" s="221">
        <f t="shared" si="2"/>
        <v>0</v>
      </c>
      <c r="J15" s="222"/>
      <c r="K15" s="223"/>
      <c r="L15" s="222"/>
      <c r="M15" s="224"/>
      <c r="N15" s="223"/>
      <c r="O15" s="234">
        <f t="shared" si="0"/>
        <v>0</v>
      </c>
      <c r="P15" s="226">
        <f t="shared" si="1"/>
        <v>0</v>
      </c>
      <c r="Q15" s="568"/>
    </row>
    <row r="16" spans="1:17" ht="9.75" customHeight="1">
      <c r="A16" s="524"/>
      <c r="C16" s="542" t="s">
        <v>111</v>
      </c>
      <c r="D16" s="543"/>
      <c r="E16" s="221"/>
      <c r="F16" s="222"/>
      <c r="G16" s="223"/>
      <c r="H16" s="222"/>
      <c r="I16" s="221">
        <f t="shared" si="2"/>
        <v>0</v>
      </c>
      <c r="J16" s="224"/>
      <c r="K16" s="223"/>
      <c r="L16" s="222"/>
      <c r="M16" s="224"/>
      <c r="N16" s="223"/>
      <c r="O16" s="234">
        <f t="shared" si="0"/>
        <v>0</v>
      </c>
      <c r="P16" s="226">
        <f t="shared" si="1"/>
        <v>0</v>
      </c>
      <c r="Q16" s="568"/>
    </row>
    <row r="17" spans="1:17" ht="9.75" customHeight="1">
      <c r="A17" s="524"/>
      <c r="C17" s="542" t="s">
        <v>112</v>
      </c>
      <c r="D17" s="543"/>
      <c r="E17" s="221"/>
      <c r="F17" s="222"/>
      <c r="G17" s="223"/>
      <c r="H17" s="222"/>
      <c r="I17" s="221">
        <f t="shared" si="2"/>
        <v>0</v>
      </c>
      <c r="J17" s="224"/>
      <c r="K17" s="223"/>
      <c r="L17" s="222"/>
      <c r="M17" s="224"/>
      <c r="N17" s="223"/>
      <c r="O17" s="234">
        <f t="shared" si="0"/>
        <v>0</v>
      </c>
      <c r="P17" s="226">
        <f t="shared" si="1"/>
        <v>0</v>
      </c>
      <c r="Q17" s="568"/>
    </row>
    <row r="18" spans="1:17" ht="9.75" customHeight="1">
      <c r="A18" s="524"/>
      <c r="C18" s="542" t="s">
        <v>113</v>
      </c>
      <c r="D18" s="543"/>
      <c r="E18" s="227"/>
      <c r="F18" s="222"/>
      <c r="G18" s="224"/>
      <c r="H18" s="224"/>
      <c r="I18" s="221">
        <f t="shared" si="2"/>
        <v>0</v>
      </c>
      <c r="J18" s="222"/>
      <c r="K18" s="222"/>
      <c r="L18" s="222"/>
      <c r="M18" s="224"/>
      <c r="N18" s="222"/>
      <c r="O18" s="225">
        <f t="shared" si="0"/>
        <v>0</v>
      </c>
      <c r="P18" s="226">
        <f t="shared" si="1"/>
        <v>0</v>
      </c>
      <c r="Q18" s="568"/>
    </row>
    <row r="19" spans="1:17" ht="9.75" customHeight="1">
      <c r="A19" s="524"/>
      <c r="C19" s="584" t="s">
        <v>114</v>
      </c>
      <c r="D19" s="585"/>
      <c r="E19" s="225">
        <f>SUM(E9:E18)</f>
        <v>1628269</v>
      </c>
      <c r="F19" s="226">
        <f aca="true" t="shared" si="3" ref="F19:P19">SUM(F9:F18)</f>
        <v>420594</v>
      </c>
      <c r="G19" s="226">
        <f t="shared" si="3"/>
        <v>0</v>
      </c>
      <c r="H19" s="226">
        <f t="shared" si="3"/>
        <v>0</v>
      </c>
      <c r="I19" s="225">
        <f>SUM(I9:I18)</f>
        <v>2048863</v>
      </c>
      <c r="J19" s="225">
        <f t="shared" si="3"/>
        <v>0</v>
      </c>
      <c r="K19" s="225">
        <f t="shared" si="3"/>
        <v>0</v>
      </c>
      <c r="L19" s="225">
        <f t="shared" si="3"/>
        <v>0</v>
      </c>
      <c r="M19" s="226"/>
      <c r="N19" s="225">
        <f t="shared" si="3"/>
        <v>0</v>
      </c>
      <c r="O19" s="225">
        <f t="shared" si="3"/>
        <v>0</v>
      </c>
      <c r="P19" s="227">
        <f t="shared" si="3"/>
        <v>2048863</v>
      </c>
      <c r="Q19" s="568"/>
    </row>
    <row r="20" spans="1:17" ht="9.75" customHeight="1">
      <c r="A20" s="524"/>
      <c r="C20" s="586" t="s">
        <v>115</v>
      </c>
      <c r="D20" s="587"/>
      <c r="E20" s="228"/>
      <c r="F20" s="229"/>
      <c r="G20" s="230"/>
      <c r="H20" s="230"/>
      <c r="I20" s="228"/>
      <c r="J20" s="229"/>
      <c r="K20" s="229"/>
      <c r="L20" s="229"/>
      <c r="M20" s="230"/>
      <c r="N20" s="229"/>
      <c r="O20" s="229"/>
      <c r="P20" s="230"/>
      <c r="Q20" s="568"/>
    </row>
    <row r="21" spans="1:17" ht="9.75" customHeight="1">
      <c r="A21" s="34"/>
      <c r="C21" s="542" t="s">
        <v>116</v>
      </c>
      <c r="D21" s="543"/>
      <c r="E21" s="223"/>
      <c r="F21" s="222"/>
      <c r="G21" s="223"/>
      <c r="H21" s="222"/>
      <c r="I21" s="227">
        <f>SUM(E21:F21,H21)-G21</f>
        <v>0</v>
      </c>
      <c r="J21" s="222"/>
      <c r="K21" s="223"/>
      <c r="L21" s="222"/>
      <c r="M21" s="224"/>
      <c r="N21" s="223"/>
      <c r="O21" s="225">
        <f>SUM(J21:K21,N21)-L21</f>
        <v>0</v>
      </c>
      <c r="P21" s="226">
        <f>SUM(I21)-O21</f>
        <v>0</v>
      </c>
      <c r="Q21" s="568"/>
    </row>
    <row r="22" spans="1:17" ht="9.75" customHeight="1">
      <c r="A22" s="33"/>
      <c r="C22" s="542" t="s">
        <v>117</v>
      </c>
      <c r="D22" s="543"/>
      <c r="E22" s="223"/>
      <c r="F22" s="222"/>
      <c r="G22" s="223"/>
      <c r="H22" s="222"/>
      <c r="I22" s="227">
        <f>SUM(E22:F22,H22)-G22</f>
        <v>0</v>
      </c>
      <c r="J22" s="222"/>
      <c r="K22" s="223"/>
      <c r="L22" s="222"/>
      <c r="M22" s="224"/>
      <c r="N22" s="223"/>
      <c r="O22" s="225">
        <f>SUM(J22:K22,N22)-L22</f>
        <v>0</v>
      </c>
      <c r="P22" s="226">
        <f>SUM(I22)-O22</f>
        <v>0</v>
      </c>
      <c r="Q22" s="568"/>
    </row>
    <row r="23" spans="1:17" ht="9.75" customHeight="1">
      <c r="A23" s="33"/>
      <c r="C23" s="542" t="s">
        <v>118</v>
      </c>
      <c r="D23" s="543"/>
      <c r="E23" s="223"/>
      <c r="F23" s="222"/>
      <c r="G23" s="223"/>
      <c r="H23" s="222"/>
      <c r="I23" s="227">
        <f>SUM(E23:F23,H23)-G23</f>
        <v>0</v>
      </c>
      <c r="J23" s="222"/>
      <c r="K23" s="223"/>
      <c r="L23" s="222"/>
      <c r="M23" s="224"/>
      <c r="N23" s="223"/>
      <c r="O23" s="225">
        <f>SUM(J23:K23,N23)-L23</f>
        <v>0</v>
      </c>
      <c r="P23" s="226">
        <f>SUM(I23)-O23</f>
        <v>0</v>
      </c>
      <c r="Q23" s="569"/>
    </row>
    <row r="24" spans="1:17" ht="9.75" customHeight="1">
      <c r="A24" s="33"/>
      <c r="C24" s="542" t="s">
        <v>119</v>
      </c>
      <c r="D24" s="543"/>
      <c r="E24" s="223"/>
      <c r="F24" s="222"/>
      <c r="G24" s="223"/>
      <c r="H24" s="222"/>
      <c r="I24" s="227">
        <f>SUM(E24:F24,H24)-G24</f>
        <v>0</v>
      </c>
      <c r="J24" s="222"/>
      <c r="K24" s="223"/>
      <c r="L24" s="222"/>
      <c r="M24" s="224"/>
      <c r="N24" s="223"/>
      <c r="O24" s="225">
        <f>SUM(J24:K24,N24)-L24</f>
        <v>0</v>
      </c>
      <c r="P24" s="226">
        <f>SUM(I24)-O24</f>
        <v>0</v>
      </c>
      <c r="Q24" s="579" t="s">
        <v>46</v>
      </c>
    </row>
    <row r="25" spans="1:17" ht="9.75" customHeight="1">
      <c r="A25" s="33"/>
      <c r="C25" s="542" t="s">
        <v>113</v>
      </c>
      <c r="D25" s="543"/>
      <c r="E25" s="223"/>
      <c r="F25" s="222"/>
      <c r="G25" s="223"/>
      <c r="H25" s="222"/>
      <c r="I25" s="227">
        <f>SUM(E25:F25,H25)-G25</f>
        <v>0</v>
      </c>
      <c r="J25" s="222"/>
      <c r="K25" s="223"/>
      <c r="L25" s="222"/>
      <c r="M25" s="224"/>
      <c r="N25" s="223"/>
      <c r="O25" s="225">
        <f>SUM(J25:K25,N25)-L25</f>
        <v>0</v>
      </c>
      <c r="P25" s="226">
        <f>SUM(I25)-O25</f>
        <v>0</v>
      </c>
      <c r="Q25" s="580"/>
    </row>
    <row r="26" spans="1:17" ht="9.75" customHeight="1">
      <c r="A26" s="33"/>
      <c r="C26" s="588" t="s">
        <v>114</v>
      </c>
      <c r="D26" s="589"/>
      <c r="E26" s="225">
        <f>SUM(E21:E25)</f>
        <v>0</v>
      </c>
      <c r="F26" s="225">
        <f aca="true" t="shared" si="4" ref="F26:L26">SUM(F21:F25)</f>
        <v>0</v>
      </c>
      <c r="G26" s="225">
        <f t="shared" si="4"/>
        <v>0</v>
      </c>
      <c r="H26" s="225">
        <f t="shared" si="4"/>
        <v>0</v>
      </c>
      <c r="I26" s="225">
        <f t="shared" si="4"/>
        <v>0</v>
      </c>
      <c r="J26" s="225">
        <f t="shared" si="4"/>
        <v>0</v>
      </c>
      <c r="K26" s="225">
        <f t="shared" si="4"/>
        <v>0</v>
      </c>
      <c r="L26" s="225">
        <f t="shared" si="4"/>
        <v>0</v>
      </c>
      <c r="M26" s="226"/>
      <c r="N26" s="227">
        <f>SUM(N21:N25)</f>
        <v>0</v>
      </c>
      <c r="O26" s="225">
        <f>SUM(O21:O25)</f>
        <v>0</v>
      </c>
      <c r="P26" s="226">
        <f>SUM(P21:P25)</f>
        <v>0</v>
      </c>
      <c r="Q26" s="580"/>
    </row>
    <row r="27" spans="1:17" ht="9.75" customHeight="1">
      <c r="A27" s="33"/>
      <c r="C27" s="586" t="s">
        <v>122</v>
      </c>
      <c r="D27" s="590"/>
      <c r="E27" s="228"/>
      <c r="F27" s="229"/>
      <c r="G27" s="228"/>
      <c r="H27" s="229"/>
      <c r="I27" s="228"/>
      <c r="J27" s="229"/>
      <c r="K27" s="228"/>
      <c r="L27" s="229"/>
      <c r="M27" s="230"/>
      <c r="N27" s="228"/>
      <c r="O27" s="229"/>
      <c r="P27" s="230"/>
      <c r="Q27" s="580"/>
    </row>
    <row r="28" spans="1:17" ht="9.75" customHeight="1">
      <c r="A28" s="33"/>
      <c r="C28" s="542" t="s">
        <v>120</v>
      </c>
      <c r="D28" s="543"/>
      <c r="E28" s="223"/>
      <c r="F28" s="222"/>
      <c r="G28" s="223"/>
      <c r="H28" s="222"/>
      <c r="I28" s="227">
        <f>SUM(E28:F28,H28)-G28</f>
        <v>0</v>
      </c>
      <c r="J28" s="222"/>
      <c r="K28" s="223"/>
      <c r="L28" s="222"/>
      <c r="M28" s="224"/>
      <c r="N28" s="223"/>
      <c r="O28" s="225">
        <f>SUM(J28:K28,N28)-L28</f>
        <v>0</v>
      </c>
      <c r="P28" s="226">
        <f>SUM(I28)-O28</f>
        <v>0</v>
      </c>
      <c r="Q28" s="580"/>
    </row>
    <row r="29" spans="1:17" ht="9.75" customHeight="1">
      <c r="A29" s="33"/>
      <c r="C29" s="542" t="s">
        <v>121</v>
      </c>
      <c r="D29" s="543"/>
      <c r="E29" s="223"/>
      <c r="F29" s="222"/>
      <c r="G29" s="223"/>
      <c r="H29" s="222"/>
      <c r="I29" s="227">
        <f>SUM(E29:F29,H29)-G29</f>
        <v>0</v>
      </c>
      <c r="J29" s="222"/>
      <c r="K29" s="223"/>
      <c r="L29" s="222"/>
      <c r="M29" s="224"/>
      <c r="N29" s="223"/>
      <c r="O29" s="225">
        <f>SUM(J29:K29,N29)-L29</f>
        <v>0</v>
      </c>
      <c r="P29" s="226">
        <f>SUM(I29)-O29</f>
        <v>0</v>
      </c>
      <c r="Q29" s="580"/>
    </row>
    <row r="30" spans="1:17" ht="9.75" customHeight="1">
      <c r="A30" s="33"/>
      <c r="C30" s="584" t="s">
        <v>114</v>
      </c>
      <c r="D30" s="597"/>
      <c r="E30" s="227">
        <f>SUM(E28:E29)</f>
        <v>0</v>
      </c>
      <c r="F30" s="225">
        <f>SUM(F28:F29)</f>
        <v>0</v>
      </c>
      <c r="G30" s="227">
        <f>SUM(G28:G29)</f>
        <v>0</v>
      </c>
      <c r="H30" s="225">
        <f>SUM(H28:H29)</f>
        <v>0</v>
      </c>
      <c r="I30" s="227">
        <f>SUM(E30:F30,H30)-G30</f>
        <v>0</v>
      </c>
      <c r="J30" s="225">
        <f>SUM(J28:J29)</f>
        <v>0</v>
      </c>
      <c r="K30" s="227">
        <f>SUM(K28:K29)</f>
        <v>0</v>
      </c>
      <c r="L30" s="225">
        <f>SUM(L28:L29)</f>
        <v>0</v>
      </c>
      <c r="M30" s="226"/>
      <c r="N30" s="227">
        <f>SUM(N28:N29)</f>
        <v>0</v>
      </c>
      <c r="O30" s="225">
        <f>SUM(O28:O29)</f>
        <v>0</v>
      </c>
      <c r="P30" s="226">
        <f>SUM(P28:P29)</f>
        <v>0</v>
      </c>
      <c r="Q30" s="580"/>
    </row>
    <row r="31" spans="1:17" ht="9.75" customHeight="1">
      <c r="A31" s="524" t="s">
        <v>5</v>
      </c>
      <c r="C31" s="586" t="s">
        <v>123</v>
      </c>
      <c r="D31" s="590"/>
      <c r="E31" s="231"/>
      <c r="F31" s="229"/>
      <c r="G31" s="229"/>
      <c r="H31" s="229"/>
      <c r="I31" s="228"/>
      <c r="J31" s="229"/>
      <c r="K31" s="230"/>
      <c r="L31" s="230"/>
      <c r="M31" s="230"/>
      <c r="N31" s="230"/>
      <c r="O31" s="230"/>
      <c r="P31" s="230"/>
      <c r="Q31" s="581">
        <v>2157199700017</v>
      </c>
    </row>
    <row r="32" spans="1:17" ht="9.75" customHeight="1">
      <c r="A32" s="524"/>
      <c r="C32" s="542" t="s">
        <v>120</v>
      </c>
      <c r="D32" s="543"/>
      <c r="E32" s="223"/>
      <c r="F32" s="222"/>
      <c r="G32" s="223"/>
      <c r="H32" s="222"/>
      <c r="I32" s="227">
        <f>SUM(E32:F32,H32)-G32</f>
        <v>0</v>
      </c>
      <c r="J32" s="222"/>
      <c r="K32" s="223"/>
      <c r="L32" s="222"/>
      <c r="M32" s="224"/>
      <c r="N32" s="223"/>
      <c r="O32" s="225">
        <f>SUM(J32:K32,N32)-L32</f>
        <v>0</v>
      </c>
      <c r="P32" s="226">
        <f>SUM(I32)-O32</f>
        <v>0</v>
      </c>
      <c r="Q32" s="581"/>
    </row>
    <row r="33" spans="1:17" ht="9.75" customHeight="1">
      <c r="A33" s="524"/>
      <c r="C33" s="542" t="s">
        <v>121</v>
      </c>
      <c r="D33" s="543"/>
      <c r="E33" s="223"/>
      <c r="F33" s="222"/>
      <c r="G33" s="223"/>
      <c r="H33" s="222"/>
      <c r="I33" s="227">
        <f>SUM(E33:F33,H33)-G33</f>
        <v>0</v>
      </c>
      <c r="J33" s="222"/>
      <c r="K33" s="223"/>
      <c r="L33" s="222"/>
      <c r="M33" s="224"/>
      <c r="N33" s="223"/>
      <c r="O33" s="225">
        <f>SUM(J33:K33,N33)-L33</f>
        <v>0</v>
      </c>
      <c r="P33" s="226">
        <f>SUM(I33)-O33</f>
        <v>0</v>
      </c>
      <c r="Q33" s="581"/>
    </row>
    <row r="34" spans="1:17" ht="9.75" customHeight="1" thickBot="1">
      <c r="A34" s="524"/>
      <c r="C34" s="593" t="s">
        <v>114</v>
      </c>
      <c r="D34" s="594"/>
      <c r="E34" s="227">
        <f>SUM(E32:E33)</f>
        <v>0</v>
      </c>
      <c r="F34" s="225">
        <f>SUM(F32:F33)</f>
        <v>0</v>
      </c>
      <c r="G34" s="227">
        <f>SUM(G32:G33)</f>
        <v>0</v>
      </c>
      <c r="H34" s="225">
        <f>SUM(H32:H33)</f>
        <v>0</v>
      </c>
      <c r="I34" s="227">
        <f>SUM(E34:F34,H34)-G34</f>
        <v>0</v>
      </c>
      <c r="J34" s="225">
        <f>SUM(J32:J33)</f>
        <v>0</v>
      </c>
      <c r="K34" s="227">
        <f>SUM(K32:K33)</f>
        <v>0</v>
      </c>
      <c r="L34" s="225">
        <f>SUM(L32:L33)</f>
        <v>0</v>
      </c>
      <c r="M34" s="226"/>
      <c r="N34" s="227">
        <f>SUM(N32:N33)</f>
        <v>0</v>
      </c>
      <c r="O34" s="225">
        <f>SUM(O32:O33)</f>
        <v>0</v>
      </c>
      <c r="P34" s="226">
        <f>SUM(P32:P33)</f>
        <v>0</v>
      </c>
      <c r="Q34" s="581"/>
    </row>
    <row r="35" spans="1:17" ht="9.75" customHeight="1" thickBot="1">
      <c r="A35" s="524"/>
      <c r="C35" s="595" t="s">
        <v>6</v>
      </c>
      <c r="D35" s="596"/>
      <c r="E35" s="232">
        <f>SUM(E34,E19,E26,E30)</f>
        <v>1628269</v>
      </c>
      <c r="F35" s="232">
        <f aca="true" t="shared" si="5" ref="F35:L35">SUM(F34,F19,F26,F30)</f>
        <v>420594</v>
      </c>
      <c r="G35" s="232">
        <f t="shared" si="5"/>
        <v>0</v>
      </c>
      <c r="H35" s="232">
        <f t="shared" si="5"/>
        <v>0</v>
      </c>
      <c r="I35" s="232">
        <f t="shared" si="5"/>
        <v>2048863</v>
      </c>
      <c r="J35" s="232">
        <f t="shared" si="5"/>
        <v>0</v>
      </c>
      <c r="K35" s="232">
        <f t="shared" si="5"/>
        <v>0</v>
      </c>
      <c r="L35" s="232">
        <f t="shared" si="5"/>
        <v>0</v>
      </c>
      <c r="M35" s="233"/>
      <c r="N35" s="233">
        <f>SUM(N19,N26,N30,N34)</f>
        <v>0</v>
      </c>
      <c r="O35" s="233">
        <f>SUM(O19,O26,O30,O34)</f>
        <v>0</v>
      </c>
      <c r="P35" s="233">
        <f>SUM(P19,P26,P30,P34)</f>
        <v>2048863</v>
      </c>
      <c r="Q35" s="581"/>
    </row>
    <row r="36" spans="1:17" ht="9.75" customHeight="1">
      <c r="A36" s="524"/>
      <c r="C36" s="41"/>
      <c r="D36" s="4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9"/>
      <c r="Q36" s="581"/>
    </row>
    <row r="37" spans="1:17" ht="9.75" customHeight="1">
      <c r="A37" s="524"/>
      <c r="C37" s="591" t="s">
        <v>124</v>
      </c>
      <c r="D37" s="592"/>
      <c r="E37" s="592"/>
      <c r="F37" s="592"/>
      <c r="G37" s="5"/>
      <c r="H37" s="5"/>
      <c r="I37" s="5"/>
      <c r="J37" s="5"/>
      <c r="K37" s="5"/>
      <c r="L37" s="5"/>
      <c r="M37" s="5"/>
      <c r="N37" s="5"/>
      <c r="O37" s="5"/>
      <c r="P37" s="9"/>
      <c r="Q37" s="581"/>
    </row>
    <row r="38" spans="1:17" ht="9.75" customHeight="1">
      <c r="A38" s="524"/>
      <c r="C38" s="592"/>
      <c r="D38" s="592"/>
      <c r="E38" s="592"/>
      <c r="F38" s="592"/>
      <c r="G38" s="5"/>
      <c r="H38" s="5"/>
      <c r="I38" s="5"/>
      <c r="J38" s="5"/>
      <c r="K38" s="5"/>
      <c r="L38" s="5"/>
      <c r="M38" s="5"/>
      <c r="N38" s="5"/>
      <c r="O38" s="5"/>
      <c r="P38" s="9"/>
      <c r="Q38" s="580" t="s">
        <v>47</v>
      </c>
    </row>
    <row r="39" spans="1:17" ht="9.75" customHeight="1" thickBot="1">
      <c r="A39" s="52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9"/>
      <c r="Q39" s="580"/>
    </row>
    <row r="40" spans="1:17" ht="9.75" customHeight="1">
      <c r="A40" s="524"/>
      <c r="C40" s="573" t="s">
        <v>125</v>
      </c>
      <c r="D40" s="604"/>
      <c r="E40" s="574"/>
      <c r="F40" s="570" t="s">
        <v>126</v>
      </c>
      <c r="G40" s="570" t="s">
        <v>127</v>
      </c>
      <c r="H40" s="570" t="s">
        <v>128</v>
      </c>
      <c r="I40" s="570" t="s">
        <v>129</v>
      </c>
      <c r="J40" s="570" t="s">
        <v>130</v>
      </c>
      <c r="K40" s="570" t="s">
        <v>131</v>
      </c>
      <c r="L40" s="573" t="s">
        <v>132</v>
      </c>
      <c r="M40" s="574"/>
      <c r="N40" s="570" t="s">
        <v>133</v>
      </c>
      <c r="O40" s="570" t="s">
        <v>134</v>
      </c>
      <c r="P40" s="570" t="s">
        <v>135</v>
      </c>
      <c r="Q40" s="580"/>
    </row>
    <row r="41" spans="1:17" ht="9.75" customHeight="1">
      <c r="A41" s="524"/>
      <c r="C41" s="575"/>
      <c r="D41" s="605"/>
      <c r="E41" s="576"/>
      <c r="F41" s="571"/>
      <c r="G41" s="571"/>
      <c r="H41" s="571"/>
      <c r="I41" s="571"/>
      <c r="J41" s="571"/>
      <c r="K41" s="571"/>
      <c r="L41" s="575"/>
      <c r="M41" s="576"/>
      <c r="N41" s="571"/>
      <c r="O41" s="571"/>
      <c r="P41" s="571"/>
      <c r="Q41" s="580"/>
    </row>
    <row r="42" spans="1:17" ht="9.75" customHeight="1" thickBot="1">
      <c r="A42" s="524"/>
      <c r="C42" s="577"/>
      <c r="D42" s="606"/>
      <c r="E42" s="578"/>
      <c r="F42" s="572"/>
      <c r="G42" s="572"/>
      <c r="H42" s="572"/>
      <c r="I42" s="572"/>
      <c r="J42" s="572"/>
      <c r="K42" s="572"/>
      <c r="L42" s="577"/>
      <c r="M42" s="578"/>
      <c r="N42" s="572"/>
      <c r="O42" s="572"/>
      <c r="P42" s="572"/>
      <c r="Q42" s="580"/>
    </row>
    <row r="43" spans="1:17" ht="9.75" customHeight="1">
      <c r="A43" s="524"/>
      <c r="C43" s="601"/>
      <c r="D43" s="602"/>
      <c r="E43" s="603"/>
      <c r="F43" s="44"/>
      <c r="G43" s="46"/>
      <c r="H43" s="43"/>
      <c r="I43" s="48"/>
      <c r="J43" s="50"/>
      <c r="K43" s="48"/>
      <c r="L43" s="610"/>
      <c r="M43" s="611"/>
      <c r="N43" s="54"/>
      <c r="O43" s="52"/>
      <c r="P43" s="52"/>
      <c r="Q43" s="580"/>
    </row>
    <row r="44" spans="1:17" ht="9.75" customHeight="1">
      <c r="A44" s="524"/>
      <c r="C44" s="598"/>
      <c r="D44" s="599"/>
      <c r="E44" s="600"/>
      <c r="F44" s="44"/>
      <c r="G44" s="46"/>
      <c r="H44" s="43"/>
      <c r="I44" s="48"/>
      <c r="J44" s="50"/>
      <c r="K44" s="48"/>
      <c r="L44" s="612"/>
      <c r="M44" s="613"/>
      <c r="N44" s="54"/>
      <c r="O44" s="52"/>
      <c r="P44" s="52"/>
      <c r="Q44" s="580"/>
    </row>
    <row r="45" spans="3:17" ht="9.75" customHeight="1">
      <c r="C45" s="598"/>
      <c r="D45" s="599"/>
      <c r="E45" s="600"/>
      <c r="F45" s="44"/>
      <c r="G45" s="46"/>
      <c r="H45" s="43"/>
      <c r="I45" s="48"/>
      <c r="J45" s="50"/>
      <c r="K45" s="48"/>
      <c r="L45" s="612"/>
      <c r="M45" s="613"/>
      <c r="N45" s="54"/>
      <c r="O45" s="52"/>
      <c r="P45" s="52"/>
      <c r="Q45" s="582">
        <v>44196</v>
      </c>
    </row>
    <row r="46" spans="3:17" ht="9.75" customHeight="1">
      <c r="C46" s="598"/>
      <c r="D46" s="599"/>
      <c r="E46" s="600"/>
      <c r="F46" s="44"/>
      <c r="G46" s="46"/>
      <c r="H46" s="43"/>
      <c r="I46" s="48"/>
      <c r="J46" s="50"/>
      <c r="K46" s="48"/>
      <c r="L46" s="612"/>
      <c r="M46" s="613"/>
      <c r="N46" s="54"/>
      <c r="O46" s="52"/>
      <c r="P46" s="52"/>
      <c r="Q46" s="568"/>
    </row>
    <row r="47" spans="3:17" ht="9.75" customHeight="1">
      <c r="C47" s="598"/>
      <c r="D47" s="599"/>
      <c r="E47" s="600"/>
      <c r="F47" s="44"/>
      <c r="G47" s="46"/>
      <c r="H47" s="43"/>
      <c r="I47" s="48"/>
      <c r="J47" s="50"/>
      <c r="K47" s="48"/>
      <c r="L47" s="612"/>
      <c r="M47" s="613"/>
      <c r="N47" s="54"/>
      <c r="O47" s="52"/>
      <c r="P47" s="52"/>
      <c r="Q47" s="568"/>
    </row>
    <row r="48" spans="3:17" ht="9.75" customHeight="1">
      <c r="C48" s="598"/>
      <c r="D48" s="599"/>
      <c r="E48" s="600"/>
      <c r="F48" s="44"/>
      <c r="G48" s="46"/>
      <c r="H48" s="43"/>
      <c r="I48" s="48"/>
      <c r="J48" s="50"/>
      <c r="K48" s="48"/>
      <c r="L48" s="612"/>
      <c r="M48" s="613"/>
      <c r="N48" s="54"/>
      <c r="O48" s="52"/>
      <c r="P48" s="52"/>
      <c r="Q48" s="568"/>
    </row>
    <row r="49" spans="3:17" ht="9.75" customHeight="1" thickBot="1">
      <c r="C49" s="607"/>
      <c r="D49" s="608"/>
      <c r="E49" s="609"/>
      <c r="F49" s="45"/>
      <c r="G49" s="47"/>
      <c r="H49" s="42"/>
      <c r="I49" s="49"/>
      <c r="J49" s="51"/>
      <c r="K49" s="49"/>
      <c r="L49" s="614"/>
      <c r="M49" s="615"/>
      <c r="N49" s="55"/>
      <c r="O49" s="53"/>
      <c r="P49" s="53"/>
      <c r="Q49" s="568"/>
    </row>
    <row r="50" spans="16:17" ht="9.75" customHeight="1" thickBot="1">
      <c r="P50" s="9"/>
      <c r="Q50" s="583"/>
    </row>
    <row r="51" ht="9.75" customHeight="1">
      <c r="Q51" s="39"/>
    </row>
    <row r="52" ht="9.75" customHeight="1">
      <c r="Q52" s="39"/>
    </row>
    <row r="53" ht="9.75" customHeight="1">
      <c r="Q53" s="40"/>
    </row>
    <row r="54" ht="9.75" customHeight="1">
      <c r="Q54" s="5"/>
    </row>
    <row r="55" ht="9.75" customHeight="1"/>
    <row r="56" ht="9.75" customHeight="1">
      <c r="Q56" s="7"/>
    </row>
    <row r="57" ht="9.75" customHeight="1"/>
    <row r="58" ht="9.75" customHeight="1"/>
    <row r="59" ht="9.75" customHeight="1"/>
    <row r="60" ht="9.75" customHeight="1"/>
  </sheetData>
  <sheetProtection selectLockedCells="1"/>
  <mergeCells count="80">
    <mergeCell ref="C49:E49"/>
    <mergeCell ref="L43:M43"/>
    <mergeCell ref="L44:M44"/>
    <mergeCell ref="L45:M45"/>
    <mergeCell ref="L46:M46"/>
    <mergeCell ref="L47:M47"/>
    <mergeCell ref="L48:M48"/>
    <mergeCell ref="L49:M49"/>
    <mergeCell ref="C45:E45"/>
    <mergeCell ref="C46:E46"/>
    <mergeCell ref="C47:E47"/>
    <mergeCell ref="C48:E48"/>
    <mergeCell ref="C43:E43"/>
    <mergeCell ref="C44:E44"/>
    <mergeCell ref="C40:E42"/>
    <mergeCell ref="F40:F42"/>
    <mergeCell ref="G40:G42"/>
    <mergeCell ref="C37:F38"/>
    <mergeCell ref="C29:D29"/>
    <mergeCell ref="C34:D34"/>
    <mergeCell ref="C35:D35"/>
    <mergeCell ref="C30:D30"/>
    <mergeCell ref="C31:D31"/>
    <mergeCell ref="C32:D32"/>
    <mergeCell ref="C33:D33"/>
    <mergeCell ref="C25:D25"/>
    <mergeCell ref="C26:D26"/>
    <mergeCell ref="C27:D27"/>
    <mergeCell ref="C28:D28"/>
    <mergeCell ref="C21:D21"/>
    <mergeCell ref="C22:D22"/>
    <mergeCell ref="C23:D23"/>
    <mergeCell ref="C24:D24"/>
    <mergeCell ref="Q31:Q37"/>
    <mergeCell ref="Q38:Q44"/>
    <mergeCell ref="Q45:Q50"/>
    <mergeCell ref="C14:D14"/>
    <mergeCell ref="C15:D15"/>
    <mergeCell ref="C16:D16"/>
    <mergeCell ref="C17:D17"/>
    <mergeCell ref="C18:D18"/>
    <mergeCell ref="C19:D19"/>
    <mergeCell ref="C20:D20"/>
    <mergeCell ref="Q14:Q23"/>
    <mergeCell ref="H40:H42"/>
    <mergeCell ref="I40:I42"/>
    <mergeCell ref="J40:J42"/>
    <mergeCell ref="K40:K42"/>
    <mergeCell ref="L40:M42"/>
    <mergeCell ref="N40:N42"/>
    <mergeCell ref="O40:O42"/>
    <mergeCell ref="P40:P42"/>
    <mergeCell ref="Q24:Q30"/>
    <mergeCell ref="C1:P2"/>
    <mergeCell ref="Q2:Q5"/>
    <mergeCell ref="Q6:Q13"/>
    <mergeCell ref="C8:D8"/>
    <mergeCell ref="C9:D9"/>
    <mergeCell ref="C10:D10"/>
    <mergeCell ref="C11:D11"/>
    <mergeCell ref="C12:D12"/>
    <mergeCell ref="C4:D7"/>
    <mergeCell ref="E4:H4"/>
    <mergeCell ref="I4:O4"/>
    <mergeCell ref="P4:P7"/>
    <mergeCell ref="O5:O7"/>
    <mergeCell ref="M5:N5"/>
    <mergeCell ref="M6:M7"/>
    <mergeCell ref="N6:N7"/>
    <mergeCell ref="L5:L7"/>
    <mergeCell ref="A10:A20"/>
    <mergeCell ref="A31:A44"/>
    <mergeCell ref="K5:K7"/>
    <mergeCell ref="J5:J7"/>
    <mergeCell ref="I5:I7"/>
    <mergeCell ref="H5:H7"/>
    <mergeCell ref="G5:G7"/>
    <mergeCell ref="F5:F7"/>
    <mergeCell ref="E5:E7"/>
    <mergeCell ref="C13:D13"/>
  </mergeCells>
  <printOptions/>
  <pageMargins left="0.5905511811023623" right="0.5905511811023623" top="0.5905511811023623" bottom="0.5905511811023623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8">
      <selection activeCell="H4" sqref="H4"/>
    </sheetView>
  </sheetViews>
  <sheetFormatPr defaultColWidth="11.421875" defaultRowHeight="12.75"/>
  <cols>
    <col min="2" max="2" width="12.00390625" style="0" customWidth="1"/>
    <col min="3" max="3" width="16.00390625" style="0" customWidth="1"/>
    <col min="4" max="4" width="9.7109375" style="0" customWidth="1"/>
    <col min="5" max="5" width="12.8515625" style="0" customWidth="1"/>
    <col min="6" max="6" width="9.8515625" style="0" customWidth="1"/>
    <col min="7" max="7" width="10.8515625" style="0" customWidth="1"/>
    <col min="8" max="8" width="9.421875" style="0" customWidth="1"/>
  </cols>
  <sheetData>
    <row r="1" spans="1:3" ht="12.75">
      <c r="A1" s="6"/>
      <c r="B1" s="618"/>
      <c r="C1" s="618"/>
    </row>
    <row r="2" ht="13.5" thickBot="1">
      <c r="A2" s="1" t="s">
        <v>363</v>
      </c>
    </row>
    <row r="3" spans="1:8" ht="13.5" thickBot="1">
      <c r="A3" s="141" t="s">
        <v>0</v>
      </c>
      <c r="B3" s="619" t="s">
        <v>364</v>
      </c>
      <c r="C3" s="620"/>
      <c r="D3" s="140" t="s">
        <v>1</v>
      </c>
      <c r="E3" s="143">
        <v>215719970017</v>
      </c>
      <c r="F3" s="616" t="s">
        <v>2</v>
      </c>
      <c r="G3" s="617"/>
      <c r="H3" s="142">
        <v>44196</v>
      </c>
    </row>
    <row r="7" ht="12.75">
      <c r="A7" s="7" t="s">
        <v>36</v>
      </c>
    </row>
    <row r="8" ht="13.5" thickBot="1"/>
    <row r="9" spans="1:8" ht="14.25" customHeight="1" thickBot="1">
      <c r="A9" s="275" t="s">
        <v>37</v>
      </c>
      <c r="B9" s="621"/>
      <c r="C9" s="622" t="s">
        <v>38</v>
      </c>
      <c r="D9" s="623"/>
      <c r="E9" s="624"/>
      <c r="F9" s="23" t="s">
        <v>39</v>
      </c>
      <c r="G9" s="622" t="s">
        <v>40</v>
      </c>
      <c r="H9" s="625"/>
    </row>
    <row r="10" spans="1:8" ht="14.25" customHeight="1">
      <c r="A10" s="630"/>
      <c r="B10" s="631"/>
      <c r="C10" s="636" t="s">
        <v>41</v>
      </c>
      <c r="D10" s="636" t="s">
        <v>42</v>
      </c>
      <c r="E10" s="639" t="s">
        <v>43</v>
      </c>
      <c r="F10" s="627" t="s">
        <v>44</v>
      </c>
      <c r="G10" s="626"/>
      <c r="H10" s="560"/>
    </row>
    <row r="11" spans="1:8" ht="14.25" customHeight="1">
      <c r="A11" s="632"/>
      <c r="B11" s="633"/>
      <c r="C11" s="637"/>
      <c r="D11" s="637"/>
      <c r="E11" s="640"/>
      <c r="F11" s="628"/>
      <c r="G11" s="561"/>
      <c r="H11" s="562"/>
    </row>
    <row r="12" spans="1:8" ht="14.25" customHeight="1" thickBot="1">
      <c r="A12" s="634"/>
      <c r="B12" s="635"/>
      <c r="C12" s="638"/>
      <c r="D12" s="638"/>
      <c r="E12" s="641"/>
      <c r="F12" s="629"/>
      <c r="G12" s="563"/>
      <c r="H12" s="564"/>
    </row>
    <row r="13" spans="1:8" ht="14.25" customHeight="1" thickBot="1">
      <c r="A13" s="249"/>
      <c r="B13" s="251"/>
      <c r="C13" s="26"/>
      <c r="D13" s="27"/>
      <c r="E13" s="28"/>
      <c r="F13" s="29"/>
      <c r="G13" s="249"/>
      <c r="H13" s="251"/>
    </row>
    <row r="14" spans="1:8" ht="14.25" customHeight="1" thickBot="1">
      <c r="A14" s="249" t="s">
        <v>359</v>
      </c>
      <c r="B14" s="251"/>
      <c r="C14" s="26"/>
      <c r="D14" s="27"/>
      <c r="E14" s="28"/>
      <c r="F14" s="29" t="s">
        <v>328</v>
      </c>
      <c r="G14" s="249" t="s">
        <v>327</v>
      </c>
      <c r="H14" s="251"/>
    </row>
    <row r="15" spans="1:8" ht="14.25" customHeight="1" thickBot="1">
      <c r="A15" s="249"/>
      <c r="B15" s="251"/>
      <c r="C15" s="26"/>
      <c r="D15" s="27"/>
      <c r="E15" s="28">
        <f>C15*D15</f>
        <v>0</v>
      </c>
      <c r="F15" s="29"/>
      <c r="G15" s="249"/>
      <c r="H15" s="251"/>
    </row>
    <row r="16" spans="1:8" ht="14.25" customHeight="1" thickBot="1">
      <c r="A16" s="249"/>
      <c r="B16" s="251"/>
      <c r="C16" s="26"/>
      <c r="D16" s="27"/>
      <c r="E16" s="28">
        <f>C16*D16</f>
        <v>0</v>
      </c>
      <c r="F16" s="29"/>
      <c r="G16" s="249"/>
      <c r="H16" s="251"/>
    </row>
    <row r="17" spans="1:8" ht="14.25" customHeight="1" thickBot="1">
      <c r="A17" s="249"/>
      <c r="B17" s="251"/>
      <c r="C17" s="26"/>
      <c r="D17" s="27"/>
      <c r="E17" s="28">
        <f>C17*D17</f>
        <v>0</v>
      </c>
      <c r="F17" s="29"/>
      <c r="G17" s="249"/>
      <c r="H17" s="251"/>
    </row>
    <row r="18" spans="1:8" ht="14.25" customHeight="1" thickBot="1">
      <c r="A18" s="249"/>
      <c r="B18" s="251"/>
      <c r="C18" s="26"/>
      <c r="D18" s="27"/>
      <c r="E18" s="28">
        <f>C18*D18</f>
        <v>0</v>
      </c>
      <c r="F18" s="29"/>
      <c r="G18" s="249"/>
      <c r="H18" s="251"/>
    </row>
    <row r="19" spans="1:8" ht="14.25" customHeight="1" thickBot="1">
      <c r="A19" s="249"/>
      <c r="B19" s="251"/>
      <c r="C19" s="26"/>
      <c r="D19" s="27"/>
      <c r="E19" s="28">
        <f>C19*D19</f>
        <v>0</v>
      </c>
      <c r="F19" s="29"/>
      <c r="G19" s="249"/>
      <c r="H19" s="251"/>
    </row>
    <row r="20" spans="1:8" ht="14.25" customHeight="1" thickBot="1">
      <c r="A20" s="642" t="s">
        <v>6</v>
      </c>
      <c r="B20" s="643"/>
      <c r="C20" s="26">
        <f>SUM(C13:C19)</f>
        <v>0</v>
      </c>
      <c r="D20" s="24"/>
      <c r="E20" s="28">
        <f>SUM(E13:E19)</f>
        <v>0</v>
      </c>
      <c r="F20" s="25"/>
      <c r="G20" s="644"/>
      <c r="H20" s="645"/>
    </row>
    <row r="23" ht="13.5" thickBot="1"/>
    <row r="24" spans="1:8" ht="14.25" customHeight="1" thickBot="1">
      <c r="A24" s="275" t="s">
        <v>45</v>
      </c>
      <c r="B24" s="621"/>
      <c r="C24" s="622" t="s">
        <v>38</v>
      </c>
      <c r="D24" s="623"/>
      <c r="E24" s="624"/>
      <c r="F24" s="23" t="s">
        <v>39</v>
      </c>
      <c r="G24" s="622" t="s">
        <v>40</v>
      </c>
      <c r="H24" s="625"/>
    </row>
    <row r="25" spans="1:8" ht="14.25" customHeight="1">
      <c r="A25" s="626"/>
      <c r="B25" s="560"/>
      <c r="C25" s="636" t="s">
        <v>41</v>
      </c>
      <c r="D25" s="636" t="s">
        <v>42</v>
      </c>
      <c r="E25" s="639" t="s">
        <v>43</v>
      </c>
      <c r="F25" s="627" t="s">
        <v>44</v>
      </c>
      <c r="G25" s="626"/>
      <c r="H25" s="560"/>
    </row>
    <row r="26" spans="1:8" ht="14.25" customHeight="1">
      <c r="A26" s="561"/>
      <c r="B26" s="562"/>
      <c r="C26" s="637"/>
      <c r="D26" s="637"/>
      <c r="E26" s="640"/>
      <c r="F26" s="628"/>
      <c r="G26" s="561"/>
      <c r="H26" s="562"/>
    </row>
    <row r="27" spans="1:8" ht="14.25" customHeight="1" thickBot="1">
      <c r="A27" s="563"/>
      <c r="B27" s="564"/>
      <c r="C27" s="638"/>
      <c r="D27" s="638"/>
      <c r="E27" s="641"/>
      <c r="F27" s="629"/>
      <c r="G27" s="563"/>
      <c r="H27" s="564"/>
    </row>
    <row r="28" spans="1:8" ht="14.25" customHeight="1" thickBot="1">
      <c r="A28" s="249"/>
      <c r="B28" s="251"/>
      <c r="C28" s="26"/>
      <c r="D28" s="27"/>
      <c r="E28" s="28">
        <f>C28*D28</f>
        <v>0</v>
      </c>
      <c r="F28" s="29"/>
      <c r="G28" s="249"/>
      <c r="H28" s="251"/>
    </row>
    <row r="29" spans="1:8" ht="14.25" customHeight="1" thickBot="1">
      <c r="A29" s="249"/>
      <c r="B29" s="251"/>
      <c r="C29" s="26"/>
      <c r="D29" s="27"/>
      <c r="E29" s="28">
        <f aca="true" t="shared" si="0" ref="E29:E47">C29*D29</f>
        <v>0</v>
      </c>
      <c r="F29" s="29"/>
      <c r="G29" s="249"/>
      <c r="H29" s="251"/>
    </row>
    <row r="30" spans="1:8" ht="14.25" customHeight="1" thickBot="1">
      <c r="A30" s="249" t="s">
        <v>359</v>
      </c>
      <c r="B30" s="251"/>
      <c r="C30" s="26"/>
      <c r="D30" s="27"/>
      <c r="E30" s="28">
        <f t="shared" si="0"/>
        <v>0</v>
      </c>
      <c r="F30" s="29"/>
      <c r="G30" s="249"/>
      <c r="H30" s="251"/>
    </row>
    <row r="31" spans="1:8" ht="14.25" customHeight="1" thickBot="1">
      <c r="A31" s="249"/>
      <c r="B31" s="251"/>
      <c r="C31" s="26"/>
      <c r="D31" s="27"/>
      <c r="E31" s="28">
        <f t="shared" si="0"/>
        <v>0</v>
      </c>
      <c r="F31" s="29"/>
      <c r="G31" s="249"/>
      <c r="H31" s="251"/>
    </row>
    <row r="32" spans="1:8" ht="14.25" customHeight="1" thickBot="1">
      <c r="A32" s="249"/>
      <c r="B32" s="251"/>
      <c r="C32" s="26"/>
      <c r="D32" s="27"/>
      <c r="E32" s="28">
        <f t="shared" si="0"/>
        <v>0</v>
      </c>
      <c r="F32" s="29"/>
      <c r="G32" s="249"/>
      <c r="H32" s="251"/>
    </row>
    <row r="33" spans="1:8" ht="14.25" customHeight="1" thickBot="1">
      <c r="A33" s="249"/>
      <c r="B33" s="251"/>
      <c r="C33" s="26"/>
      <c r="D33" s="27"/>
      <c r="E33" s="28">
        <f t="shared" si="0"/>
        <v>0</v>
      </c>
      <c r="F33" s="29"/>
      <c r="G33" s="249"/>
      <c r="H33" s="251"/>
    </row>
    <row r="34" spans="1:8" ht="14.25" customHeight="1" thickBot="1">
      <c r="A34" s="249"/>
      <c r="B34" s="251"/>
      <c r="C34" s="26"/>
      <c r="D34" s="27"/>
      <c r="E34" s="28">
        <f t="shared" si="0"/>
        <v>0</v>
      </c>
      <c r="F34" s="29"/>
      <c r="G34" s="249"/>
      <c r="H34" s="251"/>
    </row>
    <row r="35" spans="1:8" ht="14.25" customHeight="1" thickBot="1">
      <c r="A35" s="249"/>
      <c r="B35" s="251"/>
      <c r="C35" s="26"/>
      <c r="D35" s="27"/>
      <c r="E35" s="28">
        <f t="shared" si="0"/>
        <v>0</v>
      </c>
      <c r="F35" s="29"/>
      <c r="G35" s="249"/>
      <c r="H35" s="251"/>
    </row>
    <row r="36" spans="1:8" ht="14.25" customHeight="1" thickBot="1">
      <c r="A36" s="249"/>
      <c r="B36" s="251"/>
      <c r="C36" s="26"/>
      <c r="D36" s="27"/>
      <c r="E36" s="28">
        <f t="shared" si="0"/>
        <v>0</v>
      </c>
      <c r="F36" s="29"/>
      <c r="G36" s="249"/>
      <c r="H36" s="251"/>
    </row>
    <row r="37" spans="1:8" ht="14.25" customHeight="1" thickBot="1">
      <c r="A37" s="249"/>
      <c r="B37" s="251"/>
      <c r="C37" s="26"/>
      <c r="D37" s="27"/>
      <c r="E37" s="28">
        <f t="shared" si="0"/>
        <v>0</v>
      </c>
      <c r="F37" s="29"/>
      <c r="G37" s="249"/>
      <c r="H37" s="251"/>
    </row>
    <row r="38" spans="1:8" ht="14.25" customHeight="1" thickBot="1">
      <c r="A38" s="249"/>
      <c r="B38" s="251"/>
      <c r="C38" s="26"/>
      <c r="D38" s="27"/>
      <c r="E38" s="28">
        <f t="shared" si="0"/>
        <v>0</v>
      </c>
      <c r="F38" s="29"/>
      <c r="G38" s="249"/>
      <c r="H38" s="251"/>
    </row>
    <row r="39" spans="1:8" ht="14.25" customHeight="1" thickBot="1">
      <c r="A39" s="249"/>
      <c r="B39" s="251"/>
      <c r="C39" s="26"/>
      <c r="D39" s="27"/>
      <c r="E39" s="28">
        <f t="shared" si="0"/>
        <v>0</v>
      </c>
      <c r="F39" s="29"/>
      <c r="G39" s="249"/>
      <c r="H39" s="251"/>
    </row>
    <row r="40" spans="1:8" ht="14.25" customHeight="1" thickBot="1">
      <c r="A40" s="249"/>
      <c r="B40" s="251"/>
      <c r="C40" s="26"/>
      <c r="D40" s="27"/>
      <c r="E40" s="28">
        <f t="shared" si="0"/>
        <v>0</v>
      </c>
      <c r="F40" s="29"/>
      <c r="G40" s="249"/>
      <c r="H40" s="251"/>
    </row>
    <row r="41" spans="1:8" ht="14.25" customHeight="1" thickBot="1">
      <c r="A41" s="249"/>
      <c r="B41" s="251"/>
      <c r="C41" s="26"/>
      <c r="D41" s="27"/>
      <c r="E41" s="28">
        <f t="shared" si="0"/>
        <v>0</v>
      </c>
      <c r="F41" s="29"/>
      <c r="G41" s="249"/>
      <c r="H41" s="251"/>
    </row>
    <row r="42" spans="1:8" ht="14.25" customHeight="1" thickBot="1">
      <c r="A42" s="249"/>
      <c r="B42" s="251"/>
      <c r="C42" s="26"/>
      <c r="D42" s="27"/>
      <c r="E42" s="28">
        <f t="shared" si="0"/>
        <v>0</v>
      </c>
      <c r="F42" s="29"/>
      <c r="G42" s="249"/>
      <c r="H42" s="251"/>
    </row>
    <row r="43" spans="1:8" ht="14.25" customHeight="1" thickBot="1">
      <c r="A43" s="249"/>
      <c r="B43" s="251"/>
      <c r="C43" s="26"/>
      <c r="D43" s="27"/>
      <c r="E43" s="28">
        <f t="shared" si="0"/>
        <v>0</v>
      </c>
      <c r="F43" s="29"/>
      <c r="G43" s="249"/>
      <c r="H43" s="251"/>
    </row>
    <row r="44" spans="1:8" ht="14.25" customHeight="1" thickBot="1">
      <c r="A44" s="249"/>
      <c r="B44" s="251"/>
      <c r="C44" s="26"/>
      <c r="D44" s="27"/>
      <c r="E44" s="28">
        <f t="shared" si="0"/>
        <v>0</v>
      </c>
      <c r="F44" s="29"/>
      <c r="G44" s="249"/>
      <c r="H44" s="251"/>
    </row>
    <row r="45" spans="1:8" ht="14.25" customHeight="1" thickBot="1">
      <c r="A45" s="249"/>
      <c r="B45" s="251"/>
      <c r="C45" s="26"/>
      <c r="D45" s="27"/>
      <c r="E45" s="28">
        <f t="shared" si="0"/>
        <v>0</v>
      </c>
      <c r="F45" s="29"/>
      <c r="G45" s="249"/>
      <c r="H45" s="251"/>
    </row>
    <row r="46" spans="1:8" ht="14.25" customHeight="1" thickBot="1">
      <c r="A46" s="249"/>
      <c r="B46" s="251"/>
      <c r="C46" s="26"/>
      <c r="D46" s="27"/>
      <c r="E46" s="28">
        <f t="shared" si="0"/>
        <v>0</v>
      </c>
      <c r="F46" s="29"/>
      <c r="G46" s="249"/>
      <c r="H46" s="251"/>
    </row>
    <row r="47" spans="1:8" ht="14.25" customHeight="1" thickBot="1">
      <c r="A47" s="249"/>
      <c r="B47" s="251"/>
      <c r="C47" s="26"/>
      <c r="D47" s="27"/>
      <c r="E47" s="28">
        <f t="shared" si="0"/>
        <v>0</v>
      </c>
      <c r="F47" s="29"/>
      <c r="G47" s="249"/>
      <c r="H47" s="251"/>
    </row>
    <row r="48" spans="1:8" ht="14.25" customHeight="1" thickBot="1">
      <c r="A48" s="642" t="s">
        <v>6</v>
      </c>
      <c r="B48" s="643"/>
      <c r="C48" s="26">
        <f>SUM(C28:C47)</f>
        <v>0</v>
      </c>
      <c r="D48" s="24"/>
      <c r="E48" s="28">
        <f>SUM(E28:E47)</f>
        <v>0</v>
      </c>
      <c r="F48" s="25"/>
      <c r="G48" s="644"/>
      <c r="H48" s="645"/>
    </row>
    <row r="51" spans="2:7" ht="13.5" thickBot="1">
      <c r="B51" s="3"/>
      <c r="C51" s="3"/>
      <c r="E51" s="3"/>
      <c r="F51" s="3"/>
      <c r="G51" s="3"/>
    </row>
    <row r="52" spans="2:7" ht="12.75">
      <c r="B52" s="646" t="s">
        <v>4</v>
      </c>
      <c r="C52" s="646"/>
      <c r="E52" s="646" t="s">
        <v>5</v>
      </c>
      <c r="F52" s="646"/>
      <c r="G52" s="646"/>
    </row>
    <row r="53" spans="2:7" ht="12.75">
      <c r="B53" s="5"/>
      <c r="C53" s="5"/>
      <c r="D53" s="5"/>
      <c r="E53" s="5"/>
      <c r="F53" s="5"/>
      <c r="G53" s="5"/>
    </row>
    <row r="54" spans="2:7" ht="12.75">
      <c r="B54" s="30"/>
      <c r="C54" s="30"/>
      <c r="E54" s="30"/>
      <c r="F54" s="30"/>
      <c r="G54" s="30"/>
    </row>
    <row r="56" ht="12.75">
      <c r="F56" s="5"/>
    </row>
  </sheetData>
  <sheetProtection selectLockedCells="1"/>
  <mergeCells count="81">
    <mergeCell ref="A48:B48"/>
    <mergeCell ref="G48:H48"/>
    <mergeCell ref="B52:C52"/>
    <mergeCell ref="E52:G52"/>
    <mergeCell ref="A46:B46"/>
    <mergeCell ref="G46:H46"/>
    <mergeCell ref="A47:B47"/>
    <mergeCell ref="G47:H47"/>
    <mergeCell ref="A44:B44"/>
    <mergeCell ref="G44:H44"/>
    <mergeCell ref="A45:B45"/>
    <mergeCell ref="G45:H45"/>
    <mergeCell ref="A42:B42"/>
    <mergeCell ref="G42:H42"/>
    <mergeCell ref="A43:B43"/>
    <mergeCell ref="G43:H43"/>
    <mergeCell ref="A40:B40"/>
    <mergeCell ref="G40:H40"/>
    <mergeCell ref="A41:B41"/>
    <mergeCell ref="G41:H41"/>
    <mergeCell ref="A38:B38"/>
    <mergeCell ref="G38:H38"/>
    <mergeCell ref="A39:B39"/>
    <mergeCell ref="G39:H39"/>
    <mergeCell ref="A36:B36"/>
    <mergeCell ref="G36:H36"/>
    <mergeCell ref="A37:B37"/>
    <mergeCell ref="G37:H37"/>
    <mergeCell ref="A34:B34"/>
    <mergeCell ref="G34:H34"/>
    <mergeCell ref="A35:B35"/>
    <mergeCell ref="G35:H35"/>
    <mergeCell ref="A32:B32"/>
    <mergeCell ref="G32:H32"/>
    <mergeCell ref="A33:B33"/>
    <mergeCell ref="G33:H33"/>
    <mergeCell ref="A30:B30"/>
    <mergeCell ref="G30:H30"/>
    <mergeCell ref="A31:B31"/>
    <mergeCell ref="G31:H31"/>
    <mergeCell ref="A29:B29"/>
    <mergeCell ref="G29:H29"/>
    <mergeCell ref="A24:B24"/>
    <mergeCell ref="C24:E24"/>
    <mergeCell ref="G24:H24"/>
    <mergeCell ref="A25:B27"/>
    <mergeCell ref="C25:C27"/>
    <mergeCell ref="D25:D27"/>
    <mergeCell ref="E25:E27"/>
    <mergeCell ref="F25:F27"/>
    <mergeCell ref="G25:H27"/>
    <mergeCell ref="G18:H18"/>
    <mergeCell ref="G17:H17"/>
    <mergeCell ref="A28:B28"/>
    <mergeCell ref="G28:H28"/>
    <mergeCell ref="A16:B16"/>
    <mergeCell ref="A15:B15"/>
    <mergeCell ref="G15:H15"/>
    <mergeCell ref="G16:H16"/>
    <mergeCell ref="A19:B19"/>
    <mergeCell ref="A20:B20"/>
    <mergeCell ref="G20:H20"/>
    <mergeCell ref="G19:H19"/>
    <mergeCell ref="A17:B17"/>
    <mergeCell ref="A18:B18"/>
    <mergeCell ref="G14:H14"/>
    <mergeCell ref="G13:H13"/>
    <mergeCell ref="G10:H12"/>
    <mergeCell ref="F10:F12"/>
    <mergeCell ref="A13:B13"/>
    <mergeCell ref="A14:B14"/>
    <mergeCell ref="A10:B12"/>
    <mergeCell ref="C10:C12"/>
    <mergeCell ref="D10:D12"/>
    <mergeCell ref="E10:E12"/>
    <mergeCell ref="F3:G3"/>
    <mergeCell ref="B1:C1"/>
    <mergeCell ref="B3:C3"/>
    <mergeCell ref="A9:B9"/>
    <mergeCell ref="C9:E9"/>
    <mergeCell ref="G9:H9"/>
  </mergeCells>
  <printOptions/>
  <pageMargins left="0.64" right="0.4330708661417323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Gallotti</dc:creator>
  <cp:keywords/>
  <dc:description/>
  <cp:lastModifiedBy>Luis Gallotti</cp:lastModifiedBy>
  <cp:lastPrinted>2021-03-23T15:16:25Z</cp:lastPrinted>
  <dcterms:created xsi:type="dcterms:W3CDTF">2001-09-22T00:58:05Z</dcterms:created>
  <dcterms:modified xsi:type="dcterms:W3CDTF">2021-04-06T19:27:43Z</dcterms:modified>
  <cp:category/>
  <cp:version/>
  <cp:contentType/>
  <cp:contentStatus/>
</cp:coreProperties>
</file>